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培养方案2026年开始\工学院2026级各专业普本、中外班培养方案0918\16.计算机科学与技术(3+1双学士项目)（爱尔兰格里菲斯学院）\"/>
    </mc:Choice>
  </mc:AlternateContent>
  <bookViews>
    <workbookView windowWidth="23040" windowHeight="8735" tabRatio="935"/>
  </bookViews>
  <sheets>
    <sheet name="附表一" sheetId="19" r:id="rId1"/>
    <sheet name="附表二" sheetId="7" r:id="rId2"/>
    <sheet name="附表三" sheetId="21" r:id="rId3"/>
  </sheets>
  <externalReferences>
    <externalReference r:id="rId4"/>
  </externalReferences>
  <definedNames>
    <definedName name="_xlnm.Print_Titles" localSheetId="0">附表一!$2:$5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<sst xmlns="http://schemas.openxmlformats.org/spreadsheetml/2006/main" count="322" uniqueCount="283">
  <si>
    <r>
      <rPr>
        <sz val="10"/>
        <rFont val="宋体"/>
        <charset val="134"/>
      </rPr>
      <t>附表一</t>
    </r>
  </si>
  <si>
    <r>
      <rPr>
        <b/>
        <sz val="16"/>
        <rFont val="宋体"/>
        <charset val="134"/>
      </rPr>
      <t>课程计划进程表</t>
    </r>
    <r>
      <rPr>
        <b/>
        <sz val="16"/>
        <rFont val="Times New Roman"/>
        <charset val="134"/>
      </rPr>
      <t xml:space="preserve"> </t>
    </r>
  </si>
  <si>
    <r>
      <rPr>
        <b/>
        <sz val="9"/>
        <rFont val="宋体"/>
        <charset val="134"/>
      </rPr>
      <t>课程性质</t>
    </r>
  </si>
  <si>
    <r>
      <rPr>
        <b/>
        <sz val="9"/>
        <rFont val="宋体"/>
        <charset val="134"/>
      </rPr>
      <t>课程</t>
    </r>
    <r>
      <rPr>
        <b/>
        <sz val="9"/>
        <rFont val="Times New Roman"/>
        <charset val="134"/>
      </rPr>
      <t xml:space="preserve">
</t>
    </r>
    <r>
      <rPr>
        <b/>
        <sz val="9"/>
        <rFont val="宋体"/>
        <charset val="134"/>
      </rPr>
      <t>中文名称</t>
    </r>
  </si>
  <si>
    <r>
      <rPr>
        <b/>
        <sz val="9"/>
        <rFont val="宋体"/>
        <charset val="134"/>
      </rPr>
      <t>课程</t>
    </r>
    <r>
      <rPr>
        <b/>
        <sz val="9"/>
        <rFont val="Times New Roman"/>
        <charset val="134"/>
      </rPr>
      <t xml:space="preserve">
</t>
    </r>
    <r>
      <rPr>
        <b/>
        <sz val="9"/>
        <rFont val="宋体"/>
        <charset val="134"/>
      </rPr>
      <t>英文名称</t>
    </r>
  </si>
  <si>
    <r>
      <rPr>
        <b/>
        <sz val="9"/>
        <rFont val="宋体"/>
        <charset val="134"/>
      </rPr>
      <t>课程学分、学时分配</t>
    </r>
  </si>
  <si>
    <r>
      <rPr>
        <b/>
        <sz val="9"/>
        <rFont val="宋体"/>
        <charset val="134"/>
      </rPr>
      <t>各学年、学期每周课内学时</t>
    </r>
  </si>
  <si>
    <r>
      <rPr>
        <b/>
        <sz val="9"/>
        <rFont val="宋体"/>
        <charset val="134"/>
      </rPr>
      <t>学分</t>
    </r>
  </si>
  <si>
    <r>
      <rPr>
        <b/>
        <sz val="9"/>
        <rFont val="宋体"/>
        <charset val="134"/>
      </rPr>
      <t>总</t>
    </r>
    <r>
      <rPr>
        <b/>
        <sz val="9"/>
        <rFont val="Times New Roman"/>
        <charset val="134"/>
      </rPr>
      <t xml:space="preserve">
</t>
    </r>
    <r>
      <rPr>
        <b/>
        <sz val="9"/>
        <rFont val="宋体"/>
        <charset val="134"/>
      </rPr>
      <t>学时</t>
    </r>
  </si>
  <si>
    <r>
      <rPr>
        <b/>
        <sz val="9"/>
        <rFont val="宋体"/>
        <charset val="134"/>
      </rPr>
      <t>讲授学时</t>
    </r>
  </si>
  <si>
    <t>实践学时</t>
  </si>
  <si>
    <r>
      <rPr>
        <b/>
        <sz val="9"/>
        <rFont val="Times New Roman"/>
        <charset val="134"/>
      </rPr>
      <t>1</t>
    </r>
    <r>
      <rPr>
        <b/>
        <sz val="9"/>
        <rFont val="宋体"/>
        <charset val="134"/>
      </rPr>
      <t>学年</t>
    </r>
  </si>
  <si>
    <r>
      <rPr>
        <b/>
        <sz val="9"/>
        <rFont val="Times New Roman"/>
        <charset val="134"/>
      </rPr>
      <t>2</t>
    </r>
    <r>
      <rPr>
        <b/>
        <sz val="9"/>
        <rFont val="宋体"/>
        <charset val="134"/>
      </rPr>
      <t>学年</t>
    </r>
  </si>
  <si>
    <r>
      <rPr>
        <b/>
        <sz val="9"/>
        <rFont val="Times New Roman"/>
        <charset val="134"/>
      </rPr>
      <t>3</t>
    </r>
    <r>
      <rPr>
        <b/>
        <sz val="9"/>
        <rFont val="宋体"/>
        <charset val="134"/>
      </rPr>
      <t>学年</t>
    </r>
  </si>
  <si>
    <r>
      <rPr>
        <b/>
        <sz val="9"/>
        <rFont val="Times New Roman"/>
        <charset val="134"/>
      </rPr>
      <t>4</t>
    </r>
    <r>
      <rPr>
        <b/>
        <sz val="9"/>
        <rFont val="宋体"/>
        <charset val="134"/>
      </rPr>
      <t>学年</t>
    </r>
  </si>
  <si>
    <r>
      <rPr>
        <sz val="9"/>
        <rFont val="宋体"/>
        <charset val="134"/>
      </rPr>
      <t>公共教育</t>
    </r>
  </si>
  <si>
    <r>
      <rPr>
        <sz val="9"/>
        <rFont val="宋体"/>
        <charset val="134"/>
      </rPr>
      <t>公共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必修</t>
    </r>
  </si>
  <si>
    <r>
      <rPr>
        <sz val="9"/>
        <rFont val="宋体"/>
        <charset val="134"/>
      </rPr>
      <t>数学与自然科学</t>
    </r>
  </si>
  <si>
    <r>
      <rPr>
        <sz val="9"/>
        <rFont val="宋体"/>
        <charset val="134"/>
      </rPr>
      <t>高等数学（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）</t>
    </r>
  </si>
  <si>
    <t>Advanced  Mathematics (1)</t>
  </si>
  <si>
    <r>
      <rPr>
        <sz val="9"/>
        <rFont val="宋体"/>
        <charset val="134"/>
      </rPr>
      <t>线性代数</t>
    </r>
  </si>
  <si>
    <t>Linear algebra and experiment</t>
  </si>
  <si>
    <r>
      <rPr>
        <sz val="9"/>
        <rFont val="宋体"/>
        <charset val="134"/>
      </rPr>
      <t>高等数学（</t>
    </r>
    <r>
      <rPr>
        <sz val="9"/>
        <rFont val="Times New Roman"/>
        <charset val="134"/>
      </rPr>
      <t>2</t>
    </r>
    <r>
      <rPr>
        <sz val="9"/>
        <rFont val="宋体"/>
        <charset val="134"/>
      </rPr>
      <t>）</t>
    </r>
  </si>
  <si>
    <t>Advanced  Mathematics (2)</t>
  </si>
  <si>
    <r>
      <rPr>
        <sz val="9"/>
        <rFont val="宋体"/>
        <charset val="134"/>
      </rPr>
      <t>大学物理（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）</t>
    </r>
  </si>
  <si>
    <t>College Physics (1)</t>
  </si>
  <si>
    <r>
      <rPr>
        <sz val="9"/>
        <rFont val="宋体"/>
        <charset val="134"/>
      </rPr>
      <t>大学物理（</t>
    </r>
    <r>
      <rPr>
        <sz val="9"/>
        <rFont val="Times New Roman"/>
        <charset val="134"/>
      </rPr>
      <t>2</t>
    </r>
    <r>
      <rPr>
        <sz val="9"/>
        <rFont val="宋体"/>
        <charset val="134"/>
      </rPr>
      <t>）</t>
    </r>
  </si>
  <si>
    <t>College Physics (2)</t>
  </si>
  <si>
    <r>
      <rPr>
        <sz val="9"/>
        <rFont val="宋体"/>
        <charset val="134"/>
      </rPr>
      <t>离散数学</t>
    </r>
  </si>
  <si>
    <t>Discrete Mathematics</t>
  </si>
  <si>
    <r>
      <rPr>
        <sz val="9"/>
        <rFont val="宋体"/>
        <charset val="134"/>
      </rPr>
      <t>概率论与数理统计</t>
    </r>
  </si>
  <si>
    <t>Probability Theory and Mathematical Statistics</t>
  </si>
  <si>
    <r>
      <rPr>
        <sz val="9"/>
        <rFont val="宋体"/>
        <charset val="134"/>
      </rPr>
      <t>大学英语课</t>
    </r>
  </si>
  <si>
    <r>
      <rPr>
        <sz val="9"/>
        <rFont val="宋体"/>
        <charset val="134"/>
      </rPr>
      <t>大学英语（一）</t>
    </r>
  </si>
  <si>
    <t>College English (1)</t>
  </si>
  <si>
    <r>
      <rPr>
        <sz val="9"/>
        <rFont val="宋体"/>
        <charset val="134"/>
      </rPr>
      <t>大学英语（二）</t>
    </r>
  </si>
  <si>
    <t>College English (2)</t>
  </si>
  <si>
    <r>
      <rPr>
        <sz val="9"/>
        <rFont val="宋体"/>
        <charset val="134"/>
      </rPr>
      <t>大学英语（三）</t>
    </r>
  </si>
  <si>
    <t>College English (3)</t>
  </si>
  <si>
    <t>大学体育课</t>
  </si>
  <si>
    <r>
      <rPr>
        <sz val="9"/>
        <rFont val="宋体"/>
        <charset val="134"/>
      </rPr>
      <t>大学体育（一）</t>
    </r>
  </si>
  <si>
    <t>Physical Education (1)</t>
  </si>
  <si>
    <r>
      <rPr>
        <sz val="9"/>
        <rFont val="宋体"/>
        <charset val="134"/>
      </rPr>
      <t>大学体育（二）</t>
    </r>
  </si>
  <si>
    <t>Physical Education (2)</t>
  </si>
  <si>
    <r>
      <rPr>
        <sz val="9"/>
        <rFont val="宋体"/>
        <charset val="134"/>
      </rPr>
      <t>大学体育（三）</t>
    </r>
  </si>
  <si>
    <t>Physical Education (3)</t>
  </si>
  <si>
    <r>
      <rPr>
        <sz val="9"/>
        <rFont val="宋体"/>
        <charset val="134"/>
      </rPr>
      <t>大学体育（四）</t>
    </r>
  </si>
  <si>
    <t>Physical Education (4)</t>
  </si>
  <si>
    <r>
      <rPr>
        <sz val="9"/>
        <rFont val="宋体"/>
        <charset val="134"/>
      </rPr>
      <t>思政必修课</t>
    </r>
  </si>
  <si>
    <r>
      <rPr>
        <sz val="9"/>
        <rFont val="宋体"/>
        <charset val="134"/>
      </rPr>
      <t>习近平新时代中国特色社会主义思想概论</t>
    </r>
  </si>
  <si>
    <t>Introduction to Xi Jinping's Socialist Thought with Chinese Characteristics for a New Era</t>
  </si>
  <si>
    <r>
      <rPr>
        <sz val="9"/>
        <rFont val="宋体"/>
        <charset val="134"/>
      </rPr>
      <t>中国近现代史纲要</t>
    </r>
  </si>
  <si>
    <t>Outline of Modern History of China</t>
  </si>
  <si>
    <r>
      <rPr>
        <sz val="9"/>
        <rFont val="宋体"/>
        <charset val="134"/>
      </rPr>
      <t>思想道德与法治</t>
    </r>
  </si>
  <si>
    <t>Ideological Morality and Rule of Law</t>
  </si>
  <si>
    <r>
      <rPr>
        <sz val="9"/>
        <rFont val="宋体"/>
        <charset val="134"/>
      </rPr>
      <t>国家安全教育</t>
    </r>
  </si>
  <si>
    <t>National Security Education</t>
  </si>
  <si>
    <r>
      <rPr>
        <sz val="9"/>
        <rFont val="宋体"/>
        <charset val="134"/>
      </rPr>
      <t>毛泽东思想和中国特色社会主义理论体系概论</t>
    </r>
  </si>
  <si>
    <t>Mao Zedong Thought and Theoretical System of Socialism with Chinese Characteristics</t>
  </si>
  <si>
    <r>
      <rPr>
        <sz val="9"/>
        <rFont val="宋体"/>
        <charset val="134"/>
      </rPr>
      <t>马克思主义基本原理</t>
    </r>
  </si>
  <si>
    <t>Introduction to the Basic Principle of Marxism</t>
  </si>
  <si>
    <r>
      <rPr>
        <sz val="9"/>
        <rFont val="宋体"/>
        <charset val="134"/>
      </rPr>
      <t>形势与政策</t>
    </r>
  </si>
  <si>
    <t>Situation and Policy</t>
  </si>
  <si>
    <r>
      <rPr>
        <sz val="9"/>
        <rFont val="宋体"/>
        <charset val="134"/>
      </rPr>
      <t>通识必修课</t>
    </r>
  </si>
  <si>
    <r>
      <rPr>
        <sz val="9"/>
        <rFont val="宋体"/>
        <charset val="134"/>
      </rPr>
      <t>人文价值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（选修</t>
    </r>
    <r>
      <rPr>
        <sz val="9"/>
        <rFont val="Times New Roman"/>
        <charset val="134"/>
      </rPr>
      <t>2</t>
    </r>
    <r>
      <rPr>
        <sz val="9"/>
        <rFont val="宋体"/>
        <charset val="134"/>
      </rPr>
      <t>门）</t>
    </r>
  </si>
  <si>
    <t>Humanistic Value</t>
  </si>
  <si>
    <t>4学分【修读要求：学生需从人文价值模块选修2学分，从全球视野、科技应用和交叉创新三个模块选修2学分（3个模块选修其中2个模块），合计修满4学分】</t>
  </si>
  <si>
    <t>全球视野</t>
  </si>
  <si>
    <t>Global Perspective</t>
  </si>
  <si>
    <t>科技应用</t>
  </si>
  <si>
    <t>Technology Application</t>
  </si>
  <si>
    <t>交叉创新</t>
  </si>
  <si>
    <t>Cross-innovation</t>
  </si>
  <si>
    <t>军事理论</t>
  </si>
  <si>
    <t>Military Theory and Military Skills</t>
  </si>
  <si>
    <t>军事技能</t>
  </si>
  <si>
    <t>Military Skills</t>
  </si>
  <si>
    <t>2周（112学时）</t>
  </si>
  <si>
    <r>
      <rPr>
        <sz val="9"/>
        <rFont val="宋体"/>
        <charset val="134"/>
      </rPr>
      <t>大学生心理健康教育</t>
    </r>
  </si>
  <si>
    <t>Mental Health Education Of College Students</t>
  </si>
  <si>
    <t>创业基础（理论）</t>
  </si>
  <si>
    <r>
      <rPr>
        <sz val="9"/>
        <rFont val="Times New Roman"/>
        <charset val="134"/>
      </rPr>
      <t>Foundation of  Establishing a business</t>
    </r>
    <r>
      <rPr>
        <sz val="9"/>
        <rFont val="宋体"/>
        <charset val="134"/>
      </rPr>
      <t>（</t>
    </r>
    <r>
      <rPr>
        <sz val="9"/>
        <rFont val="Times New Roman"/>
        <charset val="134"/>
      </rPr>
      <t>Theory</t>
    </r>
    <r>
      <rPr>
        <sz val="9"/>
        <rFont val="宋体"/>
        <charset val="134"/>
      </rPr>
      <t>）</t>
    </r>
  </si>
  <si>
    <r>
      <rPr>
        <sz val="9"/>
        <rFont val="宋体"/>
        <charset val="134"/>
      </rPr>
      <t>劳动教育课</t>
    </r>
  </si>
  <si>
    <r>
      <rPr>
        <sz val="9"/>
        <rFont val="宋体"/>
        <charset val="134"/>
      </rPr>
      <t>劳动教育</t>
    </r>
  </si>
  <si>
    <t xml:space="preserve"> Labor Education</t>
  </si>
  <si>
    <r>
      <rPr>
        <b/>
        <sz val="9"/>
        <rFont val="宋体"/>
        <charset val="134"/>
      </rPr>
      <t>公共必修应修学分（学时）合计</t>
    </r>
  </si>
  <si>
    <r>
      <rPr>
        <sz val="9"/>
        <rFont val="宋体"/>
        <charset val="134"/>
      </rPr>
      <t>公共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选修课</t>
    </r>
  </si>
  <si>
    <r>
      <rPr>
        <sz val="9"/>
        <rFont val="宋体"/>
        <charset val="134"/>
      </rPr>
      <t>美育限定性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选修课</t>
    </r>
  </si>
  <si>
    <r>
      <rPr>
        <sz val="9"/>
        <rFont val="宋体"/>
        <charset val="134"/>
      </rPr>
      <t>美育限定性选修课须修读满</t>
    </r>
    <r>
      <rPr>
        <sz val="9"/>
        <rFont val="Times New Roman"/>
        <charset val="134"/>
      </rPr>
      <t>2</t>
    </r>
    <r>
      <rPr>
        <sz val="9"/>
        <rFont val="宋体"/>
        <charset val="134"/>
      </rPr>
      <t>学分</t>
    </r>
  </si>
  <si>
    <t xml:space="preserve">    </t>
  </si>
  <si>
    <t>校级公选课、学术报告型公选课、社会实践活动认定</t>
  </si>
  <si>
    <r>
      <rPr>
        <sz val="9"/>
        <rFont val="宋体"/>
        <charset val="134"/>
      </rPr>
      <t>校级公选课、学术报告型公选课、社会实践活动认定须修读满</t>
    </r>
    <r>
      <rPr>
        <sz val="9"/>
        <rFont val="Times New Roman"/>
        <charset val="134"/>
      </rPr>
      <t>2</t>
    </r>
    <r>
      <rPr>
        <sz val="9"/>
        <rFont val="宋体"/>
        <charset val="134"/>
      </rPr>
      <t>学分</t>
    </r>
  </si>
  <si>
    <t>指选课</t>
  </si>
  <si>
    <t>大学生成长成才导论</t>
  </si>
  <si>
    <t>Introduction to Growthand Success for College Students</t>
  </si>
  <si>
    <r>
      <rPr>
        <b/>
        <sz val="9"/>
        <rFont val="宋体"/>
        <charset val="134"/>
      </rPr>
      <t>公共选修应修学分（学时）合计</t>
    </r>
  </si>
  <si>
    <r>
      <rPr>
        <sz val="9"/>
        <rFont val="宋体"/>
        <charset val="134"/>
      </rPr>
      <t>专业教育</t>
    </r>
  </si>
  <si>
    <r>
      <rPr>
        <sz val="9"/>
        <rFont val="宋体"/>
        <charset val="134"/>
      </rPr>
      <t>专业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必修</t>
    </r>
  </si>
  <si>
    <t>专业基础课</t>
  </si>
  <si>
    <r>
      <rPr>
        <sz val="9"/>
        <rFont val="宋体"/>
        <charset val="134"/>
      </rPr>
      <t>计算机科学导论</t>
    </r>
  </si>
  <si>
    <t>Introduction to Computer Science</t>
  </si>
  <si>
    <r>
      <rPr>
        <sz val="9"/>
        <rFont val="宋体"/>
        <charset val="134"/>
      </rPr>
      <t>高级语言程序设计</t>
    </r>
  </si>
  <si>
    <t>Advance Language Programming</t>
  </si>
  <si>
    <r>
      <rPr>
        <sz val="9"/>
        <rFont val="宋体"/>
        <charset val="134"/>
      </rPr>
      <t>数据结构与算法</t>
    </r>
  </si>
  <si>
    <t>Data Structures and Algorithm</t>
  </si>
  <si>
    <r>
      <rPr>
        <sz val="9"/>
        <rFont val="宋体"/>
        <charset val="134"/>
      </rPr>
      <t>计算机组成原理</t>
    </r>
  </si>
  <si>
    <t>Computer Principle  Experiments</t>
  </si>
  <si>
    <r>
      <rPr>
        <sz val="9"/>
        <rFont val="宋体"/>
        <charset val="134"/>
      </rPr>
      <t>操作系统原理</t>
    </r>
  </si>
  <si>
    <t>Principle of Operating System</t>
  </si>
  <si>
    <r>
      <rPr>
        <sz val="9"/>
        <rFont val="宋体"/>
        <charset val="134"/>
      </rPr>
      <t>计算机网络</t>
    </r>
  </si>
  <si>
    <t>Computer network</t>
  </si>
  <si>
    <r>
      <rPr>
        <b/>
        <sz val="9"/>
        <rFont val="宋体"/>
        <charset val="134"/>
      </rPr>
      <t>专业基础课应修学分（学时）合计</t>
    </r>
  </si>
  <si>
    <t>专业核心课</t>
  </si>
  <si>
    <r>
      <rPr>
        <sz val="9"/>
        <rFont val="宋体"/>
        <charset val="134"/>
      </rPr>
      <t>面向对象程序设计</t>
    </r>
  </si>
  <si>
    <t>Object Oriented Programming</t>
  </si>
  <si>
    <t>1.5+1.5</t>
  </si>
  <si>
    <r>
      <rPr>
        <sz val="9"/>
        <rFont val="宋体"/>
        <charset val="134"/>
      </rPr>
      <t>电路与模拟电子技术</t>
    </r>
  </si>
  <si>
    <t>Circuit and Analog Electronic Technology</t>
  </si>
  <si>
    <r>
      <rPr>
        <sz val="9"/>
        <rFont val="Times New Roman"/>
        <charset val="134"/>
      </rPr>
      <t>Python</t>
    </r>
    <r>
      <rPr>
        <sz val="9"/>
        <rFont val="宋体"/>
        <charset val="134"/>
      </rPr>
      <t>程序设计</t>
    </r>
  </si>
  <si>
    <t>Python Programming</t>
  </si>
  <si>
    <t>1+1</t>
  </si>
  <si>
    <r>
      <rPr>
        <sz val="9"/>
        <rFont val="宋体"/>
        <charset val="134"/>
      </rPr>
      <t>数据库原理</t>
    </r>
  </si>
  <si>
    <t>Principle of Database</t>
  </si>
  <si>
    <r>
      <rPr>
        <sz val="9"/>
        <rFont val="宋体"/>
        <charset val="134"/>
      </rPr>
      <t>数字电路与逻辑设计</t>
    </r>
  </si>
  <si>
    <t>Digital Circuit and Logic Design</t>
  </si>
  <si>
    <r>
      <rPr>
        <sz val="9"/>
        <rFont val="宋体"/>
        <charset val="134"/>
      </rPr>
      <t>软件工程</t>
    </r>
  </si>
  <si>
    <t>Software Engineering</t>
  </si>
  <si>
    <r>
      <rPr>
        <sz val="9"/>
        <rFont val="宋体"/>
        <charset val="134"/>
      </rPr>
      <t>嵌入式系统</t>
    </r>
  </si>
  <si>
    <t>Embedded System</t>
  </si>
  <si>
    <r>
      <rPr>
        <sz val="9"/>
        <rFont val="宋体"/>
        <charset val="134"/>
      </rPr>
      <t>软件测试与质量保证</t>
    </r>
  </si>
  <si>
    <t>Software Testing and Quality Assurance</t>
  </si>
  <si>
    <r>
      <rPr>
        <b/>
        <sz val="9"/>
        <rFont val="宋体"/>
        <charset val="134"/>
      </rPr>
      <t>专业核心课应修学分（学时）合计</t>
    </r>
  </si>
  <si>
    <r>
      <rPr>
        <b/>
        <sz val="9"/>
        <rFont val="宋体"/>
        <charset val="134"/>
      </rPr>
      <t>专业必修应修学分（学时）合计</t>
    </r>
    <r>
      <rPr>
        <b/>
        <sz val="9"/>
        <rFont val="Times New Roman"/>
        <charset val="134"/>
      </rPr>
      <t xml:space="preserve"> </t>
    </r>
  </si>
  <si>
    <t>专业选修课</t>
  </si>
  <si>
    <t>方向1
人工智能</t>
  </si>
  <si>
    <t>人工智能基础与应用</t>
  </si>
  <si>
    <t>Fundamentals of Artificial Intelligence with Applications</t>
  </si>
  <si>
    <r>
      <rPr>
        <sz val="9"/>
        <rFont val="宋体"/>
        <charset val="134"/>
      </rPr>
      <t>机器学习</t>
    </r>
  </si>
  <si>
    <t>Machine Learning</t>
  </si>
  <si>
    <r>
      <rPr>
        <sz val="9"/>
        <rFont val="宋体"/>
        <charset val="134"/>
      </rPr>
      <t>计算机视觉及应用</t>
    </r>
  </si>
  <si>
    <t>Computer Vision and Application</t>
  </si>
  <si>
    <t>大语言模型与应用</t>
  </si>
  <si>
    <t>Large Language Modeling and Applications</t>
  </si>
  <si>
    <t>方向2
网络安全</t>
  </si>
  <si>
    <t>密码学基础与应用</t>
  </si>
  <si>
    <t>Fundamentals and Applications of Cryptography</t>
  </si>
  <si>
    <t>网络攻击与防范</t>
  </si>
  <si>
    <t>Network Attacks and Prevention</t>
  </si>
  <si>
    <r>
      <rPr>
        <sz val="9"/>
        <rFont val="宋体"/>
        <charset val="134"/>
      </rPr>
      <t>信息安全技术</t>
    </r>
  </si>
  <si>
    <t>Information Security Technology</t>
  </si>
  <si>
    <t>方向3
计算机应用</t>
  </si>
  <si>
    <r>
      <rPr>
        <sz val="9"/>
        <rFont val="Times New Roman"/>
        <charset val="134"/>
      </rPr>
      <t>Web</t>
    </r>
    <r>
      <rPr>
        <sz val="9"/>
        <rFont val="宋体"/>
        <charset val="134"/>
      </rPr>
      <t>编程技术</t>
    </r>
  </si>
  <si>
    <t>Web Programming Technology</t>
  </si>
  <si>
    <r>
      <rPr>
        <sz val="9"/>
        <rFont val="宋体"/>
        <charset val="134"/>
      </rPr>
      <t>移动应用开发</t>
    </r>
  </si>
  <si>
    <t>Android Application Development</t>
  </si>
  <si>
    <t>软件项目管理</t>
  </si>
  <si>
    <t>Software Project Management</t>
  </si>
  <si>
    <r>
      <rPr>
        <sz val="9"/>
        <rFont val="宋体"/>
        <charset val="134"/>
      </rPr>
      <t>系统分析与设计</t>
    </r>
  </si>
  <si>
    <t>System Analysis and Design</t>
  </si>
  <si>
    <t>游戏策划</t>
  </si>
  <si>
    <t>Game Planning</t>
  </si>
  <si>
    <t>国际学术英语听说(4)</t>
  </si>
  <si>
    <t>International Academic English: Listening andSpeaking (4)</t>
  </si>
  <si>
    <t>国际学术英语读写(4)</t>
  </si>
  <si>
    <t>International Academic English: Reading andWriting (4)</t>
  </si>
  <si>
    <t>三维引擎开发</t>
  </si>
  <si>
    <t>3D Engine Development</t>
  </si>
  <si>
    <t>新媒体运营与推广</t>
  </si>
  <si>
    <t>New Media Operations and Promotion</t>
  </si>
  <si>
    <r>
      <rPr>
        <sz val="9"/>
        <rFont val="宋体"/>
        <charset val="134"/>
      </rPr>
      <t>编译原理</t>
    </r>
  </si>
  <si>
    <t>Compiling Principle</t>
  </si>
  <si>
    <r>
      <rPr>
        <sz val="9"/>
        <rFont val="Times New Roman"/>
        <charset val="134"/>
      </rPr>
      <t>Linux</t>
    </r>
    <r>
      <rPr>
        <sz val="9"/>
        <rFont val="宋体"/>
        <charset val="134"/>
      </rPr>
      <t>系统与应用</t>
    </r>
  </si>
  <si>
    <t>Linux System and application</t>
  </si>
  <si>
    <r>
      <rPr>
        <sz val="9"/>
        <rFont val="宋体"/>
        <charset val="134"/>
      </rPr>
      <t>就业指导（理论</t>
    </r>
    <r>
      <rPr>
        <sz val="9"/>
        <rFont val="Times New Roman"/>
        <charset val="134"/>
      </rPr>
      <t>+</t>
    </r>
    <r>
      <rPr>
        <sz val="9"/>
        <rFont val="宋体"/>
        <charset val="134"/>
      </rPr>
      <t>实践）</t>
    </r>
  </si>
  <si>
    <r>
      <rPr>
        <sz val="9"/>
        <rFont val="Times New Roman"/>
        <charset val="134"/>
      </rPr>
      <t>Employment Guidance</t>
    </r>
    <r>
      <rPr>
        <sz val="9"/>
        <rFont val="宋体"/>
        <charset val="134"/>
      </rPr>
      <t>（</t>
    </r>
    <r>
      <rPr>
        <sz val="9"/>
        <rFont val="Times New Roman"/>
        <charset val="134"/>
      </rPr>
      <t>theory &amp; practice</t>
    </r>
    <r>
      <rPr>
        <sz val="9"/>
        <rFont val="宋体"/>
        <charset val="134"/>
      </rPr>
      <t>）</t>
    </r>
  </si>
  <si>
    <t>专业选修课应修学分（学时）合计</t>
  </si>
  <si>
    <t>工程实践与毕业设计</t>
  </si>
  <si>
    <t>工程实践类</t>
  </si>
  <si>
    <r>
      <rPr>
        <sz val="9"/>
        <rFont val="宋体"/>
        <charset val="134"/>
      </rPr>
      <t>高级语言程序设计实践</t>
    </r>
  </si>
  <si>
    <t>Practice of Advanced Language Programming</t>
  </si>
  <si>
    <t>大学物理实验（1）</t>
  </si>
  <si>
    <t>College Physics Experiments（1）</t>
  </si>
  <si>
    <r>
      <rPr>
        <sz val="9"/>
        <rFont val="宋体"/>
        <charset val="134"/>
      </rPr>
      <t>程序设计实训</t>
    </r>
  </si>
  <si>
    <t>Practices of Programming</t>
  </si>
  <si>
    <r>
      <rPr>
        <sz val="9"/>
        <rFont val="宋体"/>
        <charset val="134"/>
      </rPr>
      <t>计算机组成原理课程设计</t>
    </r>
  </si>
  <si>
    <t>Course design of computer composition principle</t>
  </si>
  <si>
    <r>
      <rPr>
        <sz val="9"/>
        <rFont val="宋体"/>
        <charset val="134"/>
      </rPr>
      <t>数据结构与算法课程设计</t>
    </r>
  </si>
  <si>
    <t>Course design of data structure and algorithm</t>
  </si>
  <si>
    <r>
      <rPr>
        <sz val="9"/>
        <rFont val="宋体"/>
        <charset val="134"/>
      </rPr>
      <t>数字电路与逻辑设计实验</t>
    </r>
  </si>
  <si>
    <t>Digital Circuit and Logic Design Experiments</t>
  </si>
  <si>
    <r>
      <rPr>
        <sz val="9"/>
        <rFont val="宋体"/>
        <charset val="134"/>
      </rPr>
      <t>操作系统课程设计</t>
    </r>
  </si>
  <si>
    <t>Course design of operating system</t>
  </si>
  <si>
    <r>
      <rPr>
        <sz val="9"/>
        <rFont val="宋体"/>
        <charset val="134"/>
      </rPr>
      <t>数据库应用实践</t>
    </r>
  </si>
  <si>
    <t>Database application practice</t>
  </si>
  <si>
    <r>
      <rPr>
        <sz val="9"/>
        <rFont val="宋体"/>
        <charset val="134"/>
      </rPr>
      <t>计算机网络实训</t>
    </r>
  </si>
  <si>
    <t>Computer network training</t>
  </si>
  <si>
    <r>
      <rPr>
        <sz val="9"/>
        <rFont val="宋体"/>
        <charset val="134"/>
      </rPr>
      <t>软件工程课程设计</t>
    </r>
  </si>
  <si>
    <t>Course design of software engineering</t>
  </si>
  <si>
    <r>
      <rPr>
        <sz val="9"/>
        <rFont val="宋体"/>
        <charset val="134"/>
      </rPr>
      <t>嵌入式系统实践</t>
    </r>
  </si>
  <si>
    <t>Embedded System training</t>
  </si>
  <si>
    <r>
      <rPr>
        <sz val="9"/>
        <rFont val="宋体"/>
        <charset val="134"/>
      </rPr>
      <t>项目开发实训</t>
    </r>
    <r>
      <rPr>
        <sz val="9"/>
        <rFont val="Times New Roman"/>
        <charset val="134"/>
      </rPr>
      <t>1</t>
    </r>
  </si>
  <si>
    <t>Project development training1</t>
  </si>
  <si>
    <r>
      <rPr>
        <sz val="9"/>
        <rFont val="宋体"/>
        <charset val="134"/>
      </rPr>
      <t>项目开发实训</t>
    </r>
    <r>
      <rPr>
        <sz val="9"/>
        <rFont val="Times New Roman"/>
        <charset val="134"/>
      </rPr>
      <t>2</t>
    </r>
  </si>
  <si>
    <r>
      <rPr>
        <sz val="9"/>
        <rFont val="宋体"/>
        <charset val="134"/>
      </rPr>
      <t>创业基础（实践）</t>
    </r>
  </si>
  <si>
    <t>Enterprise Project Training</t>
  </si>
  <si>
    <r>
      <rPr>
        <sz val="9"/>
        <rFont val="宋体"/>
        <charset val="134"/>
      </rPr>
      <t>认识实习</t>
    </r>
  </si>
  <si>
    <t>Cognition Practice</t>
  </si>
  <si>
    <r>
      <rPr>
        <sz val="9"/>
        <rFont val="Times New Roman"/>
        <charset val="134"/>
      </rPr>
      <t>1</t>
    </r>
    <r>
      <rPr>
        <sz val="9"/>
        <rFont val="宋体"/>
        <charset val="134"/>
      </rPr>
      <t>周</t>
    </r>
  </si>
  <si>
    <t>企业项目实训</t>
  </si>
  <si>
    <t>Enterprise project training</t>
  </si>
  <si>
    <r>
      <rPr>
        <sz val="9"/>
        <rFont val="宋体"/>
        <charset val="134"/>
      </rPr>
      <t>工作实习</t>
    </r>
  </si>
  <si>
    <t>Work Practice</t>
  </si>
  <si>
    <r>
      <rPr>
        <sz val="9"/>
        <rFont val="Times New Roman"/>
        <charset val="134"/>
      </rPr>
      <t>3</t>
    </r>
    <r>
      <rPr>
        <sz val="9"/>
        <rFont val="宋体"/>
        <charset val="134"/>
      </rPr>
      <t>周</t>
    </r>
  </si>
  <si>
    <r>
      <rPr>
        <sz val="9"/>
        <rFont val="宋体"/>
        <charset val="134"/>
      </rPr>
      <t>毕业设计</t>
    </r>
  </si>
  <si>
    <t>Graduation Project</t>
  </si>
  <si>
    <r>
      <rPr>
        <sz val="9"/>
        <rFont val="Times New Roman"/>
        <charset val="134"/>
      </rPr>
      <t>6</t>
    </r>
    <r>
      <rPr>
        <sz val="9"/>
        <rFont val="宋体"/>
        <charset val="134"/>
      </rPr>
      <t>周</t>
    </r>
  </si>
  <si>
    <t>工程实践与毕业设计应修学分（学时）合计</t>
  </si>
  <si>
    <r>
      <t>备注：</t>
    </r>
    <r>
      <rPr>
        <sz val="9"/>
        <rFont val="Times New Roman"/>
        <charset val="134"/>
      </rPr>
      <t xml:space="preserve">
1.</t>
    </r>
    <r>
      <rPr>
        <sz val="9"/>
        <rFont val="宋体"/>
        <charset val="134"/>
      </rPr>
      <t>校级公选课即通识选修课；</t>
    </r>
    <r>
      <rPr>
        <sz val="9"/>
        <rFont val="Times New Roman"/>
        <charset val="134"/>
      </rPr>
      <t xml:space="preserve">
2.</t>
    </r>
    <r>
      <rPr>
        <sz val="9"/>
        <rFont val="宋体"/>
        <charset val="134"/>
      </rPr>
      <t>社会实践活动可通过参加全国高校大学竞赛（教育部认定大学生学科竞赛目录）来认定一定的学分；</t>
    </r>
    <r>
      <rPr>
        <sz val="9"/>
        <rFont val="Times New Roman"/>
        <charset val="134"/>
      </rPr>
      <t xml:space="preserve">
2.</t>
    </r>
    <r>
      <rPr>
        <sz val="9"/>
        <rFont val="宋体"/>
        <charset val="134"/>
      </rPr>
      <t>就业指导（理论</t>
    </r>
    <r>
      <rPr>
        <sz val="9"/>
        <rFont val="Times New Roman"/>
        <charset val="134"/>
      </rPr>
      <t>+</t>
    </r>
    <r>
      <rPr>
        <sz val="9"/>
        <rFont val="宋体"/>
        <charset val="134"/>
      </rPr>
      <t>实践）、国际学术英语听说（4）、国际学术英语读写（4）为限定选修；</t>
    </r>
    <r>
      <rPr>
        <sz val="9"/>
        <rFont val="Times New Roman"/>
        <charset val="134"/>
      </rPr>
      <t xml:space="preserve">
3.</t>
    </r>
    <r>
      <rPr>
        <sz val="9"/>
        <rFont val="宋体"/>
        <charset val="134"/>
      </rPr>
      <t xml:space="preserve">认识实习一般安排在暑假进行。
4.选修课分三个方向课程：
   </t>
    </r>
    <r>
      <rPr>
        <b/>
        <sz val="9"/>
        <rFont val="宋体"/>
        <charset val="134"/>
      </rPr>
      <t>方向一 人工智能</t>
    </r>
    <r>
      <rPr>
        <sz val="9"/>
        <rFont val="宋体"/>
        <charset val="134"/>
      </rPr>
      <t xml:space="preserve">：机器学习、计算机视觉及应用、大语言模型与应用、人工智能基础与应用；
   </t>
    </r>
    <r>
      <rPr>
        <b/>
        <sz val="9"/>
        <rFont val="宋体"/>
        <charset val="134"/>
      </rPr>
      <t>方向二 网络安全</t>
    </r>
    <r>
      <rPr>
        <sz val="9"/>
        <rFont val="宋体"/>
        <charset val="134"/>
      </rPr>
      <t xml:space="preserve">：密码学基础与应用、网络攻击与防范、信息安全技术；
   </t>
    </r>
    <r>
      <rPr>
        <b/>
        <sz val="9"/>
        <rFont val="宋体"/>
        <charset val="134"/>
      </rPr>
      <t>方向三 计算机应用</t>
    </r>
    <r>
      <rPr>
        <sz val="9"/>
        <rFont val="宋体"/>
        <charset val="134"/>
      </rPr>
      <t>：移动应用开发、系统分析与设计、Web编程技术、软件项目管理。</t>
    </r>
    <r>
      <rPr>
        <sz val="9"/>
        <rFont val="Times New Roman"/>
        <charset val="134"/>
      </rPr>
      <t xml:space="preserve">
</t>
    </r>
  </si>
  <si>
    <r>
      <rPr>
        <sz val="10"/>
        <rFont val="宋体"/>
        <charset val="134"/>
      </rPr>
      <t>附表二</t>
    </r>
  </si>
  <si>
    <r>
      <rPr>
        <b/>
        <sz val="16"/>
        <color theme="1"/>
        <rFont val="宋体"/>
        <charset val="134"/>
      </rPr>
      <t>各学期学分分配表</t>
    </r>
  </si>
  <si>
    <r>
      <rPr>
        <b/>
        <sz val="9"/>
        <color rgb="FF000000"/>
        <rFont val="宋体"/>
        <charset val="134"/>
      </rPr>
      <t>课程类别</t>
    </r>
  </si>
  <si>
    <r>
      <rPr>
        <b/>
        <sz val="9"/>
        <color rgb="FF000000"/>
        <rFont val="宋体"/>
        <charset val="134"/>
      </rPr>
      <t>课程性质</t>
    </r>
  </si>
  <si>
    <r>
      <rPr>
        <b/>
        <sz val="9"/>
        <color rgb="FF000000"/>
        <rFont val="宋体"/>
        <charset val="134"/>
      </rPr>
      <t>总学分</t>
    </r>
  </si>
  <si>
    <r>
      <rPr>
        <b/>
        <sz val="9"/>
        <color rgb="FF000000"/>
        <rFont val="宋体"/>
        <charset val="134"/>
      </rPr>
      <t>总学时</t>
    </r>
  </si>
  <si>
    <r>
      <rPr>
        <b/>
        <sz val="9"/>
        <color rgb="FF000000"/>
        <rFont val="宋体"/>
        <charset val="134"/>
      </rPr>
      <t>学分与学期分配</t>
    </r>
  </si>
  <si>
    <r>
      <rPr>
        <b/>
        <sz val="9"/>
        <color rgb="FF000000"/>
        <rFont val="宋体"/>
        <charset val="134"/>
      </rPr>
      <t>一</t>
    </r>
  </si>
  <si>
    <r>
      <rPr>
        <b/>
        <sz val="9"/>
        <color rgb="FF000000"/>
        <rFont val="宋体"/>
        <charset val="134"/>
      </rPr>
      <t>二</t>
    </r>
  </si>
  <si>
    <r>
      <rPr>
        <b/>
        <sz val="9"/>
        <color rgb="FF000000"/>
        <rFont val="宋体"/>
        <charset val="134"/>
      </rPr>
      <t>三</t>
    </r>
  </si>
  <si>
    <r>
      <rPr>
        <b/>
        <sz val="9"/>
        <color rgb="FF000000"/>
        <rFont val="宋体"/>
        <charset val="134"/>
      </rPr>
      <t>四</t>
    </r>
  </si>
  <si>
    <r>
      <rPr>
        <b/>
        <sz val="9"/>
        <color rgb="FF000000"/>
        <rFont val="宋体"/>
        <charset val="134"/>
      </rPr>
      <t>五</t>
    </r>
  </si>
  <si>
    <r>
      <rPr>
        <b/>
        <sz val="9"/>
        <color rgb="FF000000"/>
        <rFont val="宋体"/>
        <charset val="134"/>
      </rPr>
      <t>六</t>
    </r>
  </si>
  <si>
    <r>
      <rPr>
        <b/>
        <sz val="9"/>
        <color rgb="FF000000"/>
        <rFont val="宋体"/>
        <charset val="134"/>
      </rPr>
      <t>七</t>
    </r>
  </si>
  <si>
    <r>
      <rPr>
        <b/>
        <sz val="9"/>
        <color rgb="FF000000"/>
        <rFont val="宋体"/>
        <charset val="134"/>
      </rPr>
      <t>八</t>
    </r>
  </si>
  <si>
    <t>公共教育</t>
  </si>
  <si>
    <t>数学与自然科学</t>
  </si>
  <si>
    <t>大学英语课</t>
  </si>
  <si>
    <t>思政必修课</t>
  </si>
  <si>
    <t>通识必修课</t>
  </si>
  <si>
    <t>劳动教育课</t>
  </si>
  <si>
    <t>公共选修课</t>
  </si>
  <si>
    <r>
      <rPr>
        <sz val="9"/>
        <color rgb="FF000000"/>
        <rFont val="宋体"/>
        <charset val="134"/>
      </rPr>
      <t>专业教育</t>
    </r>
  </si>
  <si>
    <r>
      <rPr>
        <sz val="9"/>
        <rFont val="宋体"/>
        <charset val="134"/>
      </rPr>
      <t>专业核心课</t>
    </r>
  </si>
  <si>
    <r>
      <rPr>
        <sz val="9"/>
        <rFont val="宋体"/>
        <charset val="134"/>
      </rPr>
      <t>总计</t>
    </r>
  </si>
  <si>
    <r>
      <rPr>
        <b/>
        <sz val="9"/>
        <color rgb="FF000000"/>
        <rFont val="宋体"/>
        <charset val="134"/>
      </rPr>
      <t>特别说明</t>
    </r>
  </si>
  <si>
    <r>
      <rPr>
        <u/>
        <sz val="9"/>
        <rFont val="宋体"/>
        <charset val="134"/>
      </rPr>
      <t>计算机科学与技术</t>
    </r>
    <r>
      <rPr>
        <sz val="9"/>
        <rFont val="宋体"/>
        <charset val="134"/>
      </rPr>
      <t>专业实习学期为第（</t>
    </r>
    <r>
      <rPr>
        <sz val="9"/>
        <rFont val="Times New Roman"/>
        <charset val="134"/>
      </rPr>
      <t>6-7</t>
    </r>
    <r>
      <rPr>
        <sz val="9"/>
        <rFont val="宋体"/>
        <charset val="134"/>
      </rPr>
      <t>）学期，除实习学期和第八学期外，每学期修读的各类课程总学分上限为（</t>
    </r>
    <r>
      <rPr>
        <sz val="9"/>
        <rFont val="Times New Roman"/>
        <charset val="134"/>
      </rPr>
      <t>28</t>
    </r>
    <r>
      <rPr>
        <sz val="9"/>
        <rFont val="宋体"/>
        <charset val="134"/>
      </rPr>
      <t>）学分。</t>
    </r>
  </si>
  <si>
    <r>
      <rPr>
        <sz val="10"/>
        <rFont val="宋体"/>
        <charset val="134"/>
      </rPr>
      <t>附表三</t>
    </r>
  </si>
  <si>
    <r>
      <rPr>
        <b/>
        <sz val="16"/>
        <rFont val="宋体"/>
        <charset val="134"/>
      </rPr>
      <t>实践教学计划表</t>
    </r>
  </si>
  <si>
    <t>课程类别</t>
  </si>
  <si>
    <t>课程性质</t>
  </si>
  <si>
    <t>课程名称</t>
  </si>
  <si>
    <t>学分</t>
  </si>
  <si>
    <t>开设学时或周数（课程设计、实习实训等环节按周计算）</t>
  </si>
  <si>
    <t>开设学期</t>
  </si>
  <si>
    <t>实践教学</t>
  </si>
  <si>
    <t>公共
必修</t>
  </si>
  <si>
    <r>
      <rPr>
        <sz val="9"/>
        <rFont val="Times New Roman"/>
        <charset val="134"/>
      </rPr>
      <t>2</t>
    </r>
    <r>
      <rPr>
        <sz val="9"/>
        <rFont val="宋体"/>
        <charset val="134"/>
      </rPr>
      <t>周</t>
    </r>
  </si>
  <si>
    <t>高级语言程序设计实践</t>
  </si>
  <si>
    <t>大学物理实验</t>
  </si>
  <si>
    <t>程序设计实训</t>
  </si>
  <si>
    <t>计算机组成原理课程设计</t>
  </si>
  <si>
    <t>数据结构与算法课程设计</t>
  </si>
  <si>
    <t>数字电路与逻辑设计实验</t>
  </si>
  <si>
    <t>操作系统课程设计</t>
  </si>
  <si>
    <t>数据库应用实践</t>
  </si>
  <si>
    <t>计算机网络实训</t>
  </si>
  <si>
    <t>软件工程课程设计</t>
  </si>
  <si>
    <t>嵌入式系统实践</t>
  </si>
  <si>
    <t>项目开发实训1</t>
  </si>
  <si>
    <t>项目开发实训2</t>
  </si>
  <si>
    <t>创业基础（实践）</t>
  </si>
  <si>
    <t>认识实习</t>
  </si>
  <si>
    <t>工作实习</t>
  </si>
  <si>
    <t>毕业设计</t>
  </si>
  <si>
    <r>
      <rPr>
        <sz val="9"/>
        <rFont val="Times New Roman"/>
        <charset val="134"/>
      </rPr>
      <t>12</t>
    </r>
    <r>
      <rPr>
        <sz val="9"/>
        <rFont val="宋体"/>
        <charset val="134"/>
      </rPr>
      <t>周</t>
    </r>
  </si>
  <si>
    <t>专业必修</t>
  </si>
  <si>
    <t>面向对象程序设计</t>
  </si>
  <si>
    <t>软件测试与质量保证</t>
  </si>
  <si>
    <t>专业选修（限定选修）</t>
  </si>
  <si>
    <t>专业选修</t>
  </si>
  <si>
    <r>
      <rPr>
        <sz val="9"/>
        <rFont val="宋体"/>
        <charset val="134"/>
      </rPr>
      <t>软件项目管理</t>
    </r>
  </si>
  <si>
    <t>合计</t>
  </si>
  <si>
    <t>实践教学学分占比</t>
  </si>
  <si>
    <r>
      <rPr>
        <sz val="9"/>
        <color theme="1"/>
        <rFont val="宋体"/>
        <charset val="134"/>
      </rPr>
      <t>备注：列出实验、实践、实训等实践教学课程的安排，包括独立设置的实验、实践、实训课程以及其他实验、实践、实训学时</t>
    </r>
    <r>
      <rPr>
        <sz val="9"/>
        <color theme="1"/>
        <rFont val="Times New Roman"/>
        <charset val="134"/>
      </rPr>
      <t>≥50%</t>
    </r>
    <r>
      <rPr>
        <sz val="9"/>
        <color theme="1"/>
        <rFont val="宋体"/>
        <charset val="134"/>
      </rPr>
      <t>的课程。集中性实践教学环节原则上按</t>
    </r>
    <r>
      <rPr>
        <sz val="9"/>
        <color theme="1"/>
        <rFont val="Times New Roman"/>
        <charset val="134"/>
      </rPr>
      <t>1</t>
    </r>
    <r>
      <rPr>
        <sz val="9"/>
        <color theme="1"/>
        <rFont val="宋体"/>
        <charset val="134"/>
      </rPr>
      <t>周折算为</t>
    </r>
    <r>
      <rPr>
        <sz val="9"/>
        <color theme="1"/>
        <rFont val="Times New Roman"/>
        <charset val="134"/>
      </rPr>
      <t>1</t>
    </r>
    <r>
      <rPr>
        <sz val="9"/>
        <color theme="1"/>
        <rFont val="宋体"/>
        <charset val="134"/>
      </rPr>
      <t>学分。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</si>
</sst>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name val="Times New Roman"/>
      <charset val="134"/>
    </font>
    <font>
      <b/>
      <sz val="16"/>
      <name val="Times New Roman"/>
      <charset val="134"/>
    </font>
    <font>
      <sz val="11"/>
      <color theme="1"/>
      <name val="Times New Roman"/>
      <charset val="134"/>
    </font>
    <font>
      <b/>
      <sz val="9"/>
      <name val="宋体"/>
      <charset val="134"/>
    </font>
    <font>
      <sz val="9"/>
      <color theme="1"/>
      <name val="Times New Roman"/>
      <charset val="134"/>
    </font>
    <font>
      <sz val="9"/>
      <name val="宋体"/>
      <charset val="134"/>
    </font>
    <font>
      <sz val="9"/>
      <name val="Times New Roman"/>
      <charset val="134"/>
    </font>
    <font>
      <sz val="9"/>
      <color theme="1"/>
      <name val="宋体"/>
      <charset val="134"/>
    </font>
    <font>
      <sz val="10"/>
      <color theme="1"/>
      <name val="宋体"/>
      <charset val="134"/>
      <scheme val="minor"/>
    </font>
    <font>
      <b/>
      <sz val="16"/>
      <color theme="1"/>
      <name val="Times New Roman"/>
      <charset val="134"/>
    </font>
    <font>
      <b/>
      <sz val="9"/>
      <color rgb="FF000000"/>
      <name val="Times New Roman"/>
      <charset val="134"/>
    </font>
    <font>
      <sz val="9"/>
      <color rgb="FF000000"/>
      <name val="Times New Roman"/>
      <charset val="134"/>
    </font>
    <font>
      <sz val="9"/>
      <name val="楷体"/>
      <charset val="134"/>
    </font>
    <font>
      <u/>
      <sz val="9"/>
      <name val="宋体"/>
      <charset val="134"/>
    </font>
    <font>
      <sz val="11"/>
      <name val="Times New Roman"/>
      <charset val="134"/>
    </font>
    <font>
      <b/>
      <sz val="9"/>
      <name val="Times New Roman"/>
      <charset val="134"/>
    </font>
    <font>
      <b/>
      <sz val="16"/>
      <name val="宋体"/>
      <charset val="134"/>
    </font>
    <font>
      <vertAlign val="superscript"/>
      <sz val="16"/>
      <name val="Times New Roman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color rgb="FF000000"/>
      <name val="宋体"/>
      <charset val="134"/>
    </font>
    <font>
      <sz val="10"/>
      <name val="宋体"/>
      <charset val="134"/>
    </font>
    <font>
      <b/>
      <sz val="16"/>
      <color theme="1"/>
      <name val="宋体"/>
      <charset val="134"/>
    </font>
    <font>
      <sz val="9"/>
      <color rgb="FF00000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4" borderId="17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18" applyNumberFormat="0" applyFill="0" applyAlignment="0" applyProtection="0">
      <alignment vertical="center"/>
    </xf>
    <xf numFmtId="0" fontId="28" fillId="0" borderId="18" applyNumberFormat="0" applyFill="0" applyAlignment="0" applyProtection="0">
      <alignment vertical="center"/>
    </xf>
    <xf numFmtId="0" fontId="29" fillId="0" borderId="19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5" borderId="20" applyNumberFormat="0" applyAlignment="0" applyProtection="0">
      <alignment vertical="center"/>
    </xf>
    <xf numFmtId="0" fontId="31" fillId="6" borderId="21" applyNumberFormat="0" applyAlignment="0" applyProtection="0">
      <alignment vertical="center"/>
    </xf>
    <xf numFmtId="0" fontId="32" fillId="6" borderId="20" applyNumberFormat="0" applyAlignment="0" applyProtection="0">
      <alignment vertical="center"/>
    </xf>
    <xf numFmtId="0" fontId="33" fillId="7" borderId="22" applyNumberFormat="0" applyAlignment="0" applyProtection="0">
      <alignment vertical="center"/>
    </xf>
    <xf numFmtId="0" fontId="34" fillId="0" borderId="23" applyNumberFormat="0" applyFill="0" applyAlignment="0" applyProtection="0">
      <alignment vertical="center"/>
    </xf>
    <xf numFmtId="0" fontId="35" fillId="0" borderId="24" applyNumberFormat="0" applyFill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39" fillId="14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40" fillId="21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40" fillId="24" borderId="0" applyNumberFormat="0" applyBorder="0" applyAlignment="0" applyProtection="0">
      <alignment vertical="center"/>
    </xf>
    <xf numFmtId="0" fontId="40" fillId="25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40" fillId="28" borderId="0" applyNumberFormat="0" applyBorder="0" applyAlignment="0" applyProtection="0">
      <alignment vertical="center"/>
    </xf>
    <xf numFmtId="0" fontId="40" fillId="29" borderId="0" applyNumberFormat="0" applyBorder="0" applyAlignment="0" applyProtection="0">
      <alignment vertical="center"/>
    </xf>
    <xf numFmtId="0" fontId="39" fillId="30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40" fillId="32" borderId="0" applyNumberFormat="0" applyBorder="0" applyAlignment="0" applyProtection="0">
      <alignment vertical="center"/>
    </xf>
    <xf numFmtId="0" fontId="40" fillId="33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22">
    <xf numFmtId="0" fontId="0" fillId="0" borderId="0" xfId="0">
      <alignment vertical="center"/>
    </xf>
    <xf numFmtId="0" fontId="1" fillId="0" borderId="0" xfId="0" applyFont="1" applyFill="1" applyProtection="1">
      <alignment vertical="center"/>
      <protection locked="0"/>
    </xf>
    <xf numFmtId="0" fontId="2" fillId="0" borderId="0" xfId="0" applyFont="1" applyFill="1">
      <alignment vertical="center"/>
    </xf>
    <xf numFmtId="0" fontId="0" fillId="0" borderId="0" xfId="0" applyFill="1">
      <alignment vertical="center"/>
    </xf>
    <xf numFmtId="0" fontId="3" fillId="0" borderId="0" xfId="0" applyFont="1" applyFill="1" applyAlignment="1" applyProtection="1">
      <alignment horizontal="left" vertical="center"/>
      <protection locked="0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0" xfId="0" applyFont="1" applyFill="1">
      <alignment vertical="center"/>
    </xf>
    <xf numFmtId="0" fontId="8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9" fillId="0" borderId="1" xfId="49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4" xfId="49" applyFont="1" applyFill="1" applyBorder="1" applyAlignment="1" applyProtection="1">
      <alignment horizontal="center" vertical="center" wrapText="1"/>
      <protection locked="0"/>
    </xf>
    <xf numFmtId="0" fontId="8" fillId="0" borderId="6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  <protection locked="0"/>
    </xf>
    <xf numFmtId="0" fontId="9" fillId="0" borderId="4" xfId="0" applyFont="1" applyFill="1" applyBorder="1" applyAlignment="1" applyProtection="1">
      <alignment horizontal="center" vertical="center" wrapText="1"/>
      <protection locked="0"/>
    </xf>
    <xf numFmtId="0" fontId="8" fillId="0" borderId="7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10" fontId="9" fillId="0" borderId="1" xfId="0" applyNumberFormat="1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left" vertical="center" wrapText="1"/>
    </xf>
    <xf numFmtId="0" fontId="1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13" fillId="0" borderId="9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8" fillId="0" borderId="4" xfId="49" applyFont="1" applyFill="1" applyBorder="1" applyAlignment="1">
      <alignment horizontal="center" vertical="center" wrapText="1"/>
    </xf>
    <xf numFmtId="0" fontId="9" fillId="0" borderId="1" xfId="49" applyFont="1" applyFill="1" applyBorder="1" applyAlignment="1">
      <alignment horizontal="center" vertical="center" wrapText="1"/>
    </xf>
    <xf numFmtId="0" fontId="15" fillId="0" borderId="1" xfId="49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  <xf numFmtId="0" fontId="9" fillId="0" borderId="0" xfId="0" applyFont="1" applyFill="1" applyProtection="1">
      <alignment vertical="center"/>
      <protection locked="0"/>
    </xf>
    <xf numFmtId="0" fontId="17" fillId="0" borderId="0" xfId="0" applyFont="1" applyFill="1" applyProtection="1">
      <alignment vertical="center"/>
      <protection locked="0"/>
    </xf>
    <xf numFmtId="0" fontId="18" fillId="0" borderId="0" xfId="0" applyFont="1" applyFill="1" applyProtection="1">
      <alignment vertical="center"/>
      <protection locked="0"/>
    </xf>
    <xf numFmtId="0" fontId="17" fillId="0" borderId="0" xfId="0" applyFont="1" applyFill="1">
      <alignment vertical="center"/>
    </xf>
    <xf numFmtId="0" fontId="17" fillId="0" borderId="0" xfId="0" applyFont="1" applyFill="1" applyAlignment="1" applyProtection="1">
      <alignment vertical="center" wrapText="1"/>
      <protection locked="0"/>
    </xf>
    <xf numFmtId="0" fontId="19" fillId="0" borderId="0" xfId="0" applyFont="1" applyFill="1" applyAlignment="1" applyProtection="1">
      <alignment horizontal="center" vertical="center"/>
      <protection locked="0"/>
    </xf>
    <xf numFmtId="0" fontId="4" fillId="0" borderId="0" xfId="0" applyFont="1" applyFill="1" applyAlignment="1" applyProtection="1">
      <alignment horizontal="center" vertical="center"/>
      <protection locked="0"/>
    </xf>
    <xf numFmtId="0" fontId="18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9" fillId="2" borderId="1" xfId="0" applyNumberFormat="1" applyFont="1" applyFill="1" applyBorder="1" applyAlignment="1">
      <alignment horizontal="center" vertical="center" wrapText="1"/>
    </xf>
    <xf numFmtId="0" fontId="9" fillId="2" borderId="1" xfId="49" applyFont="1" applyFill="1" applyBorder="1" applyAlignment="1" applyProtection="1">
      <alignment horizontal="center" vertical="center" wrapText="1"/>
      <protection locked="0"/>
    </xf>
    <xf numFmtId="0" fontId="9" fillId="2" borderId="1" xfId="0" applyNumberFormat="1" applyFont="1" applyFill="1" applyBorder="1" applyAlignment="1">
      <alignment horizontal="center" vertical="center"/>
    </xf>
    <xf numFmtId="0" fontId="9" fillId="2" borderId="1" xfId="49" applyFont="1" applyFill="1" applyBorder="1" applyAlignment="1" applyProtection="1">
      <alignment vertical="center" wrapText="1"/>
      <protection locked="0"/>
    </xf>
    <xf numFmtId="0" fontId="9" fillId="0" borderId="1" xfId="49" applyFont="1" applyFill="1" applyBorder="1" applyAlignment="1" applyProtection="1">
      <alignment vertical="center"/>
      <protection locked="0"/>
    </xf>
    <xf numFmtId="0" fontId="9" fillId="0" borderId="1" xfId="49" applyFont="1" applyFill="1" applyBorder="1" applyAlignment="1" applyProtection="1">
      <alignment vertical="center" wrapText="1"/>
      <protection locked="0"/>
    </xf>
    <xf numFmtId="0" fontId="9" fillId="0" borderId="0" xfId="49" applyFont="1" applyFill="1" applyAlignment="1" applyProtection="1">
      <alignment horizontal="center" vertical="center"/>
      <protection locked="0"/>
    </xf>
    <xf numFmtId="0" fontId="9" fillId="0" borderId="1" xfId="49" applyFont="1" applyFill="1" applyBorder="1" applyAlignment="1" applyProtection="1">
      <alignment horizontal="center" vertical="center"/>
      <protection locked="0"/>
    </xf>
    <xf numFmtId="0" fontId="9" fillId="0" borderId="1" xfId="0" applyFont="1" applyFill="1" applyBorder="1" applyAlignment="1">
      <alignment horizontal="center" vertical="center"/>
    </xf>
    <xf numFmtId="0" fontId="8" fillId="0" borderId="1" xfId="49" applyFont="1" applyFill="1" applyBorder="1" applyAlignment="1" applyProtection="1">
      <alignment horizontal="center" vertical="center" wrapText="1"/>
      <protection locked="0"/>
    </xf>
    <xf numFmtId="0" fontId="8" fillId="0" borderId="9" xfId="49" applyFont="1" applyFill="1" applyBorder="1" applyAlignment="1" applyProtection="1">
      <alignment horizontal="center" vertical="center" wrapText="1"/>
      <protection locked="0"/>
    </xf>
    <xf numFmtId="0" fontId="9" fillId="0" borderId="11" xfId="49" applyFont="1" applyFill="1" applyBorder="1" applyAlignment="1" applyProtection="1">
      <alignment horizontal="center" vertical="center" wrapText="1"/>
      <protection locked="0"/>
    </xf>
    <xf numFmtId="0" fontId="9" fillId="0" borderId="12" xfId="49" applyFont="1" applyFill="1" applyBorder="1" applyAlignment="1" applyProtection="1">
      <alignment horizontal="center" vertical="center" wrapText="1"/>
      <protection locked="0"/>
    </xf>
    <xf numFmtId="0" fontId="9" fillId="0" borderId="2" xfId="49" applyFont="1" applyFill="1" applyBorder="1" applyAlignment="1" applyProtection="1">
      <alignment horizontal="center" vertical="center" wrapText="1"/>
      <protection locked="0"/>
    </xf>
    <xf numFmtId="0" fontId="9" fillId="0" borderId="0" xfId="49" applyFont="1" applyFill="1" applyAlignment="1" applyProtection="1">
      <alignment horizontal="center" vertical="center" wrapText="1"/>
      <protection locked="0"/>
    </xf>
    <xf numFmtId="0" fontId="9" fillId="0" borderId="13" xfId="49" applyFont="1" applyFill="1" applyBorder="1" applyAlignment="1" applyProtection="1">
      <alignment horizontal="center" vertical="center" wrapText="1"/>
      <protection locked="0"/>
    </xf>
    <xf numFmtId="0" fontId="9" fillId="0" borderId="10" xfId="49" applyFont="1" applyFill="1" applyBorder="1" applyAlignment="1" applyProtection="1">
      <alignment horizontal="center" vertical="center" wrapText="1"/>
      <protection locked="0"/>
    </xf>
    <xf numFmtId="0" fontId="9" fillId="0" borderId="14" xfId="49" applyFont="1" applyFill="1" applyBorder="1" applyAlignment="1" applyProtection="1">
      <alignment horizontal="center" vertical="center" wrapText="1"/>
      <protection locked="0"/>
    </xf>
    <xf numFmtId="0" fontId="9" fillId="0" borderId="15" xfId="49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 applyProtection="1">
      <alignment horizontal="center" vertical="center"/>
      <protection locked="0"/>
    </xf>
    <xf numFmtId="0" fontId="9" fillId="0" borderId="0" xfId="49" applyFont="1" applyFill="1" applyAlignment="1" applyProtection="1">
      <alignment vertical="center"/>
      <protection locked="0"/>
    </xf>
    <xf numFmtId="0" fontId="9" fillId="0" borderId="3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20" fillId="0" borderId="16" xfId="0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Fill="1" applyAlignment="1" applyProtection="1">
      <alignment horizontal="center" vertical="center"/>
      <protection locked="0"/>
    </xf>
    <xf numFmtId="0" fontId="9" fillId="0" borderId="7" xfId="0" applyFont="1" applyFill="1" applyBorder="1" applyAlignment="1" applyProtection="1">
      <alignment horizontal="center" vertical="center"/>
      <protection locked="0"/>
    </xf>
    <xf numFmtId="0" fontId="9" fillId="0" borderId="1" xfId="0" applyFont="1" applyFill="1" applyBorder="1" applyAlignment="1" applyProtection="1">
      <alignment vertical="center" wrapText="1"/>
      <protection locked="0"/>
    </xf>
    <xf numFmtId="0" fontId="9" fillId="0" borderId="7" xfId="0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Fill="1" applyAlignment="1">
      <alignment horizontal="center" vertical="center" wrapText="1"/>
    </xf>
    <xf numFmtId="0" fontId="8" fillId="0" borderId="3" xfId="0" applyFont="1" applyFill="1" applyBorder="1" applyAlignment="1" applyProtection="1">
      <alignment horizontal="center" vertical="center" wrapText="1"/>
      <protection locked="0"/>
    </xf>
    <xf numFmtId="0" fontId="9" fillId="0" borderId="6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 applyProtection="1">
      <alignment horizontal="center" vertical="center" wrapText="1"/>
      <protection locked="0"/>
    </xf>
    <xf numFmtId="0" fontId="9" fillId="0" borderId="6" xfId="0" applyFont="1" applyFill="1" applyBorder="1" applyAlignment="1" applyProtection="1">
      <alignment horizontal="center" vertical="center" wrapText="1"/>
      <protection locked="0"/>
    </xf>
    <xf numFmtId="0" fontId="18" fillId="0" borderId="1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 applyProtection="1">
      <alignment horizontal="center" vertical="center" wrapText="1"/>
      <protection locked="0"/>
    </xf>
    <xf numFmtId="0" fontId="8" fillId="0" borderId="0" xfId="0" applyFont="1" applyFill="1" applyProtection="1">
      <alignment vertical="center"/>
      <protection locked="0"/>
    </xf>
    <xf numFmtId="0" fontId="9" fillId="0" borderId="1" xfId="0" applyFont="1" applyFill="1" applyBorder="1" applyProtection="1">
      <alignment vertical="center"/>
      <protection locked="0"/>
    </xf>
    <xf numFmtId="0" fontId="21" fillId="0" borderId="0" xfId="0" applyFont="1" applyFill="1" applyProtection="1">
      <alignment vertical="center"/>
      <protection locked="0"/>
    </xf>
    <xf numFmtId="0" fontId="7" fillId="0" borderId="1" xfId="0" applyFont="1" applyFill="1" applyBorder="1">
      <alignment vertical="center"/>
    </xf>
    <xf numFmtId="0" fontId="21" fillId="0" borderId="0" xfId="0" applyFont="1" applyFill="1" applyAlignment="1" applyProtection="1">
      <alignment horizontal="center" vertical="center"/>
      <protection locked="0"/>
    </xf>
    <xf numFmtId="0" fontId="8" fillId="2" borderId="1" xfId="0" applyFont="1" applyFill="1" applyBorder="1" applyAlignment="1" applyProtection="1">
      <alignment horizontal="center" vertical="center" wrapText="1"/>
      <protection locked="0"/>
    </xf>
    <xf numFmtId="0" fontId="9" fillId="2" borderId="1" xfId="0" applyFont="1" applyFill="1" applyBorder="1" applyAlignment="1" applyProtection="1">
      <alignment horizontal="center" vertical="center" wrapText="1"/>
      <protection locked="0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 applyProtection="1">
      <alignment horizontal="center" vertical="center"/>
      <protection locked="0"/>
    </xf>
    <xf numFmtId="0" fontId="9" fillId="3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8" fillId="0" borderId="12" xfId="0" applyFont="1" applyFill="1" applyBorder="1" applyAlignment="1" applyProtection="1">
      <alignment horizontal="center" vertical="center" wrapText="1"/>
      <protection locked="0"/>
    </xf>
    <xf numFmtId="0" fontId="21" fillId="0" borderId="0" xfId="0" applyFont="1" applyFill="1" applyAlignment="1" applyProtection="1">
      <alignment horizontal="center" vertical="center" wrapText="1"/>
      <protection locked="0"/>
    </xf>
    <xf numFmtId="0" fontId="9" fillId="0" borderId="1" xfId="0" applyFont="1" applyFill="1" applyBorder="1">
      <alignment vertical="center"/>
    </xf>
    <xf numFmtId="0" fontId="17" fillId="0" borderId="0" xfId="0" applyFont="1" applyFill="1" applyAlignment="1" applyProtection="1">
      <alignment horizontal="center" vertical="center"/>
      <protection locked="0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 applyProtection="1">
      <alignment horizontal="center" vertical="center" wrapText="1"/>
      <protection locked="0"/>
    </xf>
    <xf numFmtId="0" fontId="9" fillId="0" borderId="12" xfId="0" applyFont="1" applyFill="1" applyBorder="1" applyAlignment="1" applyProtection="1">
      <alignment horizontal="center" vertical="center" wrapText="1"/>
      <protection locked="0"/>
    </xf>
    <xf numFmtId="0" fontId="9" fillId="0" borderId="2" xfId="0" applyFont="1" applyFill="1" applyBorder="1" applyAlignment="1" applyProtection="1">
      <alignment horizontal="center" vertical="center" wrapText="1"/>
      <protection locked="0"/>
    </xf>
    <xf numFmtId="0" fontId="9" fillId="0" borderId="13" xfId="0" applyFont="1" applyFill="1" applyBorder="1" applyAlignment="1" applyProtection="1">
      <alignment horizontal="center" vertical="center" wrapText="1"/>
      <protection locked="0"/>
    </xf>
    <xf numFmtId="0" fontId="9" fillId="0" borderId="10" xfId="0" applyFont="1" applyFill="1" applyBorder="1" applyAlignment="1" applyProtection="1">
      <alignment horizontal="center" vertical="center" wrapText="1"/>
      <protection locked="0"/>
    </xf>
    <xf numFmtId="0" fontId="9" fillId="0" borderId="15" xfId="0" applyFont="1" applyFill="1" applyBorder="1" applyAlignment="1" applyProtection="1">
      <alignment horizontal="center" vertical="center" wrapText="1"/>
      <protection locked="0"/>
    </xf>
    <xf numFmtId="0" fontId="18" fillId="0" borderId="6" xfId="0" applyFont="1" applyFill="1" applyBorder="1" applyAlignment="1" applyProtection="1">
      <alignment horizontal="center" vertical="center" wrapText="1"/>
      <protection locked="0"/>
    </xf>
    <xf numFmtId="0" fontId="6" fillId="0" borderId="7" xfId="0" applyFont="1" applyFill="1" applyBorder="1" applyAlignment="1" applyProtection="1">
      <alignment horizontal="center" vertical="center" wrapText="1"/>
      <protection locked="0"/>
    </xf>
    <xf numFmtId="0" fontId="18" fillId="0" borderId="8" xfId="0" applyFont="1" applyFill="1" applyBorder="1" applyAlignment="1" applyProtection="1">
      <alignment horizontal="center" vertical="center" wrapText="1"/>
      <protection locked="0"/>
    </xf>
    <xf numFmtId="0" fontId="18" fillId="0" borderId="4" xfId="0" applyFont="1" applyFill="1" applyBorder="1" applyAlignment="1" applyProtection="1">
      <alignment horizontal="center" vertical="center" wrapText="1"/>
      <protection locked="0"/>
    </xf>
    <xf numFmtId="0" fontId="8" fillId="0" borderId="0" xfId="0" applyFont="1" applyFill="1" applyAlignment="1" applyProtection="1">
      <alignment horizontal="left" vertical="center" wrapText="1"/>
      <protection locked="0"/>
    </xf>
    <xf numFmtId="0" fontId="9" fillId="0" borderId="0" xfId="0" applyFont="1" applyFill="1" applyAlignment="1" applyProtection="1">
      <alignment horizontal="left" vertical="center" wrapText="1"/>
      <protection locked="0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13273\Documents\WeChat%20Files\wxid_hxl3z8l602qg22\FileStorage\File\2025-06\2025&#32423;&#35745;&#31639;&#26426;&#31185;&#23398;&#19982;&#25216;&#26415;&#26412;&#31185;&#19987;&#19994;&#20154;&#25165;&#22521;&#20859;&#26041;&#26696;&#65288;&#34920;&#26684;&#37096;&#20998;&#65289;-&#32456;&#31295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附表一"/>
      <sheetName val="附表二"/>
      <sheetName val="附表三"/>
    </sheetNames>
    <sheetDataSet>
      <sheetData sheetId="0">
        <row r="47">
          <cell r="F47">
            <v>12</v>
          </cell>
          <cell r="G47">
            <v>216</v>
          </cell>
        </row>
        <row r="47">
          <cell r="K47">
            <v>0</v>
          </cell>
        </row>
        <row r="47">
          <cell r="N47">
            <v>0</v>
          </cell>
          <cell r="O47">
            <v>0</v>
          </cell>
          <cell r="P47">
            <v>0</v>
          </cell>
          <cell r="Q47">
            <v>0</v>
          </cell>
        </row>
        <row r="94">
          <cell r="F94">
            <v>37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97"/>
  <sheetViews>
    <sheetView tabSelected="1" zoomScale="85" zoomScaleNormal="85" workbookViewId="0">
      <pane ySplit="5" topLeftCell="A94" activePane="bottomLeft" state="frozen"/>
      <selection/>
      <selection pane="bottomLeft" activeCell="E102" sqref="E102"/>
    </sheetView>
  </sheetViews>
  <sheetFormatPr defaultColWidth="9" defaultRowHeight="13.8"/>
  <cols>
    <col min="1" max="1" width="3.42592592592593" style="51" customWidth="1"/>
    <col min="2" max="2" width="3.84259259259259" style="49" customWidth="1"/>
    <col min="3" max="3" width="12.5462962962963" style="52" customWidth="1"/>
    <col min="4" max="4" width="13.4537037037037" style="49" customWidth="1"/>
    <col min="5" max="5" width="16.3333333333333" style="49" customWidth="1"/>
    <col min="6" max="6" width="6.4537037037037" style="49" customWidth="1"/>
    <col min="7" max="7" width="6.55555555555556" style="49" customWidth="1"/>
    <col min="8" max="8" width="5" style="49" customWidth="1"/>
    <col min="9" max="9" width="5.73148148148148" style="49" customWidth="1"/>
    <col min="10" max="10" width="5.05555555555556" style="49" customWidth="1"/>
    <col min="11" max="16" width="3.62962962962963" style="49" customWidth="1"/>
    <col min="17" max="17" width="4.50925925925926" style="49" customWidth="1"/>
    <col min="18" max="16363" width="9" style="49"/>
    <col min="16364" max="16384" width="9" style="51"/>
  </cols>
  <sheetData>
    <row r="1" ht="22" customHeight="1" spans="1:17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ht="21" customHeight="1" spans="1:17">
      <c r="A2" s="53" t="s">
        <v>1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</row>
    <row r="3" s="48" customFormat="1" ht="19" customHeight="1" spans="1:17">
      <c r="A3" s="55" t="s">
        <v>2</v>
      </c>
      <c r="B3" s="55"/>
      <c r="C3" s="55"/>
      <c r="D3" s="55" t="s">
        <v>3</v>
      </c>
      <c r="E3" s="55" t="s">
        <v>4</v>
      </c>
      <c r="F3" s="55" t="s">
        <v>5</v>
      </c>
      <c r="G3" s="55"/>
      <c r="H3" s="55"/>
      <c r="I3" s="55"/>
      <c r="J3" s="55" t="s">
        <v>6</v>
      </c>
      <c r="K3" s="55"/>
      <c r="L3" s="55"/>
      <c r="M3" s="55"/>
      <c r="N3" s="55"/>
      <c r="O3" s="55"/>
      <c r="P3" s="55"/>
      <c r="Q3" s="55"/>
    </row>
    <row r="4" s="48" customFormat="1" ht="19" customHeight="1" spans="1:17">
      <c r="A4" s="55"/>
      <c r="B4" s="55"/>
      <c r="C4" s="55"/>
      <c r="D4" s="55"/>
      <c r="E4" s="55"/>
      <c r="F4" s="55" t="s">
        <v>7</v>
      </c>
      <c r="G4" s="55" t="s">
        <v>8</v>
      </c>
      <c r="H4" s="55" t="s">
        <v>9</v>
      </c>
      <c r="I4" s="56" t="s">
        <v>10</v>
      </c>
      <c r="J4" s="55" t="s">
        <v>11</v>
      </c>
      <c r="K4" s="55"/>
      <c r="L4" s="55" t="s">
        <v>12</v>
      </c>
      <c r="M4" s="55"/>
      <c r="N4" s="55" t="s">
        <v>13</v>
      </c>
      <c r="O4" s="55"/>
      <c r="P4" s="55" t="s">
        <v>14</v>
      </c>
      <c r="Q4" s="55"/>
    </row>
    <row r="5" s="48" customFormat="1" ht="20" customHeight="1" spans="1:17">
      <c r="A5" s="55"/>
      <c r="B5" s="55"/>
      <c r="C5" s="55"/>
      <c r="D5" s="55"/>
      <c r="E5" s="55"/>
      <c r="F5" s="55"/>
      <c r="G5" s="55"/>
      <c r="H5" s="55"/>
      <c r="I5" s="55"/>
      <c r="J5" s="55">
        <v>1</v>
      </c>
      <c r="K5" s="55">
        <v>2</v>
      </c>
      <c r="L5" s="55">
        <v>3</v>
      </c>
      <c r="M5" s="55">
        <v>4</v>
      </c>
      <c r="N5" s="55">
        <v>5</v>
      </c>
      <c r="O5" s="55">
        <v>6</v>
      </c>
      <c r="P5" s="55">
        <v>7</v>
      </c>
      <c r="Q5" s="55">
        <v>8</v>
      </c>
    </row>
    <row r="6" s="48" customFormat="1" ht="30" customHeight="1" spans="1:17">
      <c r="A6" s="18" t="s">
        <v>15</v>
      </c>
      <c r="B6" s="23" t="s">
        <v>16</v>
      </c>
      <c r="C6" s="14" t="s">
        <v>17</v>
      </c>
      <c r="D6" s="14" t="s">
        <v>18</v>
      </c>
      <c r="E6" s="14" t="s">
        <v>19</v>
      </c>
      <c r="F6" s="14">
        <v>4</v>
      </c>
      <c r="G6" s="14">
        <v>72</v>
      </c>
      <c r="H6" s="14">
        <v>72</v>
      </c>
      <c r="I6" s="14">
        <v>0</v>
      </c>
      <c r="J6" s="14">
        <v>4</v>
      </c>
      <c r="K6" s="14"/>
      <c r="L6" s="14"/>
      <c r="M6" s="14"/>
      <c r="N6" s="14"/>
      <c r="O6" s="18"/>
      <c r="P6" s="18"/>
      <c r="Q6" s="18"/>
    </row>
    <row r="7" s="48" customFormat="1" ht="30" customHeight="1" spans="1:17">
      <c r="A7" s="18"/>
      <c r="B7" s="14"/>
      <c r="C7" s="14"/>
      <c r="D7" s="14" t="s">
        <v>20</v>
      </c>
      <c r="E7" s="14" t="s">
        <v>21</v>
      </c>
      <c r="F7" s="14">
        <v>3</v>
      </c>
      <c r="G7" s="14">
        <v>54</v>
      </c>
      <c r="H7" s="14">
        <v>54</v>
      </c>
      <c r="I7" s="14">
        <v>0</v>
      </c>
      <c r="J7" s="14">
        <v>3</v>
      </c>
      <c r="K7" s="14"/>
      <c r="L7" s="14"/>
      <c r="M7" s="14"/>
      <c r="N7" s="14"/>
      <c r="O7" s="18"/>
      <c r="P7" s="18"/>
      <c r="Q7" s="18"/>
    </row>
    <row r="8" s="48" customFormat="1" ht="30" customHeight="1" spans="1:17">
      <c r="A8" s="18"/>
      <c r="B8" s="14"/>
      <c r="C8" s="14"/>
      <c r="D8" s="14" t="s">
        <v>22</v>
      </c>
      <c r="E8" s="14" t="s">
        <v>23</v>
      </c>
      <c r="F8" s="14">
        <v>5</v>
      </c>
      <c r="G8" s="14">
        <v>90</v>
      </c>
      <c r="H8" s="14">
        <v>90</v>
      </c>
      <c r="I8" s="14">
        <v>0</v>
      </c>
      <c r="J8" s="14"/>
      <c r="K8" s="14">
        <v>5</v>
      </c>
      <c r="L8" s="14"/>
      <c r="M8" s="14"/>
      <c r="N8" s="14"/>
      <c r="O8" s="18"/>
      <c r="P8" s="18"/>
      <c r="Q8" s="18"/>
    </row>
    <row r="9" s="48" customFormat="1" ht="30" customHeight="1" spans="1:17">
      <c r="A9" s="18"/>
      <c r="B9" s="14"/>
      <c r="C9" s="14"/>
      <c r="D9" s="23" t="s">
        <v>24</v>
      </c>
      <c r="E9" s="14" t="s">
        <v>25</v>
      </c>
      <c r="F9" s="14">
        <v>3</v>
      </c>
      <c r="G9" s="14">
        <v>54</v>
      </c>
      <c r="H9" s="14">
        <v>54</v>
      </c>
      <c r="I9" s="14">
        <v>0</v>
      </c>
      <c r="J9" s="14"/>
      <c r="K9" s="14">
        <v>3</v>
      </c>
      <c r="L9" s="14"/>
      <c r="M9" s="14"/>
      <c r="N9" s="14"/>
      <c r="O9" s="18"/>
      <c r="P9" s="18"/>
      <c r="Q9" s="18"/>
    </row>
    <row r="10" s="48" customFormat="1" ht="30" customHeight="1" spans="1:17">
      <c r="A10" s="18"/>
      <c r="B10" s="14"/>
      <c r="C10" s="14"/>
      <c r="D10" s="23" t="s">
        <v>26</v>
      </c>
      <c r="E10" s="14" t="s">
        <v>27</v>
      </c>
      <c r="F10" s="14">
        <v>2</v>
      </c>
      <c r="G10" s="14">
        <v>36</v>
      </c>
      <c r="H10" s="14">
        <v>36</v>
      </c>
      <c r="I10" s="14">
        <v>0</v>
      </c>
      <c r="J10" s="14"/>
      <c r="K10" s="14"/>
      <c r="L10" s="14">
        <v>2</v>
      </c>
      <c r="M10" s="14"/>
      <c r="N10" s="14"/>
      <c r="O10" s="18"/>
      <c r="P10" s="18"/>
      <c r="Q10" s="18"/>
    </row>
    <row r="11" s="48" customFormat="1" ht="30" customHeight="1" spans="1:17">
      <c r="A11" s="18"/>
      <c r="B11" s="14"/>
      <c r="C11" s="14"/>
      <c r="D11" s="14" t="s">
        <v>28</v>
      </c>
      <c r="E11" s="14" t="s">
        <v>29</v>
      </c>
      <c r="F11" s="14">
        <v>3</v>
      </c>
      <c r="G11" s="14">
        <v>54</v>
      </c>
      <c r="H11" s="14">
        <v>54</v>
      </c>
      <c r="I11" s="14">
        <v>0</v>
      </c>
      <c r="J11" s="14"/>
      <c r="K11" s="14"/>
      <c r="L11" s="14"/>
      <c r="M11" s="14">
        <v>3</v>
      </c>
      <c r="N11" s="14"/>
      <c r="O11" s="18"/>
      <c r="P11" s="18"/>
      <c r="Q11" s="18"/>
    </row>
    <row r="12" s="48" customFormat="1" ht="30" customHeight="1" spans="1:17">
      <c r="A12" s="18"/>
      <c r="B12" s="14"/>
      <c r="C12" s="14"/>
      <c r="D12" s="14" t="s">
        <v>30</v>
      </c>
      <c r="E12" s="14" t="s">
        <v>31</v>
      </c>
      <c r="F12" s="14">
        <v>3</v>
      </c>
      <c r="G12" s="14">
        <v>54</v>
      </c>
      <c r="H12" s="14">
        <v>54</v>
      </c>
      <c r="I12" s="14">
        <v>0</v>
      </c>
      <c r="J12" s="14"/>
      <c r="K12" s="14"/>
      <c r="L12" s="14"/>
      <c r="M12" s="14"/>
      <c r="N12" s="14">
        <v>3</v>
      </c>
      <c r="O12" s="18"/>
      <c r="P12" s="18"/>
      <c r="Q12" s="18"/>
    </row>
    <row r="13" s="48" customFormat="1" ht="30" customHeight="1" spans="1:17">
      <c r="A13" s="18"/>
      <c r="B13" s="14"/>
      <c r="C13" s="14" t="s">
        <v>32</v>
      </c>
      <c r="D13" s="57" t="s">
        <v>33</v>
      </c>
      <c r="E13" s="58" t="s">
        <v>34</v>
      </c>
      <c r="F13" s="59">
        <v>4</v>
      </c>
      <c r="G13" s="59">
        <f t="shared" ref="G13:G15" si="0">F13*18</f>
        <v>72</v>
      </c>
      <c r="H13" s="59">
        <v>72</v>
      </c>
      <c r="I13" s="59">
        <v>0</v>
      </c>
      <c r="J13" s="59">
        <v>3</v>
      </c>
      <c r="K13" s="59"/>
      <c r="L13" s="59"/>
      <c r="M13" s="59"/>
      <c r="N13" s="58"/>
      <c r="O13" s="58"/>
      <c r="P13" s="58"/>
      <c r="Q13" s="60"/>
    </row>
    <row r="14" s="48" customFormat="1" ht="30" customHeight="1" spans="1:17">
      <c r="A14" s="18"/>
      <c r="B14" s="14"/>
      <c r="C14" s="14"/>
      <c r="D14" s="57" t="s">
        <v>35</v>
      </c>
      <c r="E14" s="58" t="s">
        <v>36</v>
      </c>
      <c r="F14" s="59">
        <v>4</v>
      </c>
      <c r="G14" s="59">
        <f t="shared" si="0"/>
        <v>72</v>
      </c>
      <c r="H14" s="59">
        <v>72</v>
      </c>
      <c r="I14" s="59">
        <v>0</v>
      </c>
      <c r="J14" s="59"/>
      <c r="K14" s="59">
        <v>3</v>
      </c>
      <c r="L14" s="59"/>
      <c r="M14" s="59"/>
      <c r="N14" s="58"/>
      <c r="O14" s="58"/>
      <c r="P14" s="58"/>
      <c r="Q14" s="60"/>
    </row>
    <row r="15" s="48" customFormat="1" ht="30" customHeight="1" spans="1:17">
      <c r="A15" s="18"/>
      <c r="B15" s="14"/>
      <c r="C15" s="14"/>
      <c r="D15" s="57" t="s">
        <v>37</v>
      </c>
      <c r="E15" s="58" t="s">
        <v>38</v>
      </c>
      <c r="F15" s="59">
        <v>4</v>
      </c>
      <c r="G15" s="59">
        <f t="shared" si="0"/>
        <v>72</v>
      </c>
      <c r="H15" s="59">
        <v>72</v>
      </c>
      <c r="I15" s="59">
        <v>0</v>
      </c>
      <c r="J15" s="59"/>
      <c r="K15" s="59"/>
      <c r="L15" s="59">
        <v>3</v>
      </c>
      <c r="M15" s="59"/>
      <c r="N15" s="58"/>
      <c r="O15" s="58"/>
      <c r="P15" s="58"/>
      <c r="Q15" s="60"/>
    </row>
    <row r="16" s="48" customFormat="1" ht="30" customHeight="1" spans="1:17">
      <c r="A16" s="18"/>
      <c r="B16" s="14"/>
      <c r="C16" s="23" t="s">
        <v>39</v>
      </c>
      <c r="D16" s="11" t="s">
        <v>40</v>
      </c>
      <c r="E16" s="11" t="s">
        <v>41</v>
      </c>
      <c r="F16" s="11">
        <v>1</v>
      </c>
      <c r="G16" s="11">
        <v>36</v>
      </c>
      <c r="H16" s="11">
        <v>4</v>
      </c>
      <c r="I16" s="11">
        <v>32</v>
      </c>
      <c r="J16" s="11">
        <v>2</v>
      </c>
      <c r="K16" s="61"/>
      <c r="L16" s="61"/>
      <c r="M16" s="61"/>
      <c r="N16" s="11"/>
      <c r="O16" s="11"/>
      <c r="P16" s="11"/>
      <c r="Q16" s="62"/>
    </row>
    <row r="17" s="48" customFormat="1" ht="30" customHeight="1" spans="1:17">
      <c r="A17" s="18"/>
      <c r="B17" s="14"/>
      <c r="C17" s="14"/>
      <c r="D17" s="11" t="s">
        <v>42</v>
      </c>
      <c r="E17" s="11" t="s">
        <v>43</v>
      </c>
      <c r="F17" s="11">
        <v>1</v>
      </c>
      <c r="G17" s="11">
        <v>36</v>
      </c>
      <c r="H17" s="11">
        <v>4</v>
      </c>
      <c r="I17" s="11">
        <v>32</v>
      </c>
      <c r="J17" s="61"/>
      <c r="K17" s="11">
        <v>2</v>
      </c>
      <c r="L17" s="61"/>
      <c r="M17" s="11"/>
      <c r="N17" s="11"/>
      <c r="O17" s="11"/>
      <c r="P17" s="11"/>
      <c r="Q17" s="62"/>
    </row>
    <row r="18" s="48" customFormat="1" ht="30" customHeight="1" spans="1:17">
      <c r="A18" s="18"/>
      <c r="B18" s="14"/>
      <c r="C18" s="14"/>
      <c r="D18" s="11" t="s">
        <v>44</v>
      </c>
      <c r="E18" s="11" t="s">
        <v>45</v>
      </c>
      <c r="F18" s="11">
        <v>1</v>
      </c>
      <c r="G18" s="11">
        <v>36</v>
      </c>
      <c r="H18" s="11">
        <v>4</v>
      </c>
      <c r="I18" s="11">
        <v>32</v>
      </c>
      <c r="J18" s="11"/>
      <c r="K18" s="11"/>
      <c r="L18" s="11">
        <v>2</v>
      </c>
      <c r="M18" s="11"/>
      <c r="N18" s="11"/>
      <c r="O18" s="11"/>
      <c r="P18" s="11"/>
      <c r="Q18" s="62"/>
    </row>
    <row r="19" s="48" customFormat="1" ht="30" customHeight="1" spans="1:17">
      <c r="A19" s="18"/>
      <c r="B19" s="14"/>
      <c r="C19" s="14"/>
      <c r="D19" s="11" t="s">
        <v>46</v>
      </c>
      <c r="E19" s="11" t="s">
        <v>47</v>
      </c>
      <c r="F19" s="11">
        <v>1</v>
      </c>
      <c r="G19" s="11">
        <v>36</v>
      </c>
      <c r="H19" s="11">
        <v>4</v>
      </c>
      <c r="I19" s="11">
        <v>32</v>
      </c>
      <c r="J19" s="11"/>
      <c r="K19" s="11"/>
      <c r="L19" s="11"/>
      <c r="M19" s="11">
        <v>2</v>
      </c>
      <c r="N19" s="11"/>
      <c r="O19" s="11"/>
      <c r="P19" s="11"/>
      <c r="Q19" s="62"/>
    </row>
    <row r="20" s="48" customFormat="1" ht="33" customHeight="1" spans="1:17">
      <c r="A20" s="18"/>
      <c r="B20" s="14"/>
      <c r="C20" s="14" t="s">
        <v>48</v>
      </c>
      <c r="D20" s="11" t="s">
        <v>49</v>
      </c>
      <c r="E20" s="11" t="s">
        <v>50</v>
      </c>
      <c r="F20" s="11">
        <v>3</v>
      </c>
      <c r="G20" s="11">
        <v>54</v>
      </c>
      <c r="H20" s="11">
        <v>54</v>
      </c>
      <c r="I20" s="11">
        <v>0</v>
      </c>
      <c r="J20" s="63">
        <v>3</v>
      </c>
      <c r="K20" s="11"/>
      <c r="L20" s="11"/>
      <c r="M20" s="11"/>
      <c r="N20" s="11"/>
      <c r="O20" s="11"/>
      <c r="P20" s="11"/>
      <c r="Q20" s="11"/>
    </row>
    <row r="21" s="48" customFormat="1" ht="57" customHeight="1" spans="1:17">
      <c r="A21" s="18"/>
      <c r="B21" s="14"/>
      <c r="C21" s="14" t="s">
        <v>48</v>
      </c>
      <c r="D21" s="11" t="s">
        <v>51</v>
      </c>
      <c r="E21" s="11" t="s">
        <v>52</v>
      </c>
      <c r="F21" s="11">
        <v>3</v>
      </c>
      <c r="G21" s="11">
        <v>54</v>
      </c>
      <c r="H21" s="11">
        <v>54</v>
      </c>
      <c r="I21" s="11">
        <v>0</v>
      </c>
      <c r="J21" s="11"/>
      <c r="K21" s="11">
        <v>3</v>
      </c>
      <c r="L21" s="64"/>
      <c r="M21" s="11"/>
      <c r="N21" s="11"/>
      <c r="O21" s="11"/>
      <c r="P21" s="11"/>
      <c r="Q21" s="11"/>
    </row>
    <row r="22" s="48" customFormat="1" ht="30" customHeight="1" spans="1:17">
      <c r="A22" s="18"/>
      <c r="B22" s="14"/>
      <c r="C22" s="14"/>
      <c r="D22" s="11" t="s">
        <v>53</v>
      </c>
      <c r="E22" s="18" t="s">
        <v>54</v>
      </c>
      <c r="F22" s="11">
        <v>3</v>
      </c>
      <c r="G22" s="11">
        <v>54</v>
      </c>
      <c r="H22" s="11">
        <v>54</v>
      </c>
      <c r="I22" s="11">
        <v>0</v>
      </c>
      <c r="J22" s="11"/>
      <c r="K22" s="11">
        <v>3</v>
      </c>
      <c r="L22" s="64"/>
      <c r="M22" s="11"/>
      <c r="N22" s="11"/>
      <c r="O22" s="11"/>
      <c r="P22" s="11"/>
      <c r="Q22" s="11"/>
    </row>
    <row r="23" s="48" customFormat="1" ht="30" customHeight="1" spans="1:17">
      <c r="A23" s="18"/>
      <c r="B23" s="14"/>
      <c r="C23" s="14"/>
      <c r="D23" s="11" t="s">
        <v>55</v>
      </c>
      <c r="E23" s="11" t="s">
        <v>56</v>
      </c>
      <c r="F23" s="11">
        <v>1</v>
      </c>
      <c r="G23" s="11">
        <v>18</v>
      </c>
      <c r="H23" s="11">
        <v>18</v>
      </c>
      <c r="I23" s="11">
        <v>0</v>
      </c>
      <c r="J23" s="11"/>
      <c r="K23" s="64"/>
      <c r="L23" s="65">
        <v>1</v>
      </c>
      <c r="M23" s="65"/>
      <c r="N23" s="65"/>
      <c r="O23" s="65"/>
      <c r="P23" s="65"/>
      <c r="Q23" s="11"/>
    </row>
    <row r="24" s="48" customFormat="1" ht="47" customHeight="1" spans="1:17">
      <c r="A24" s="18"/>
      <c r="B24" s="14"/>
      <c r="C24" s="14"/>
      <c r="D24" s="18" t="s">
        <v>57</v>
      </c>
      <c r="E24" s="11" t="s">
        <v>58</v>
      </c>
      <c r="F24" s="11">
        <v>3</v>
      </c>
      <c r="G24" s="11">
        <v>54</v>
      </c>
      <c r="H24" s="11">
        <v>36</v>
      </c>
      <c r="I24" s="11">
        <v>18</v>
      </c>
      <c r="J24" s="11"/>
      <c r="K24" s="11"/>
      <c r="L24" s="11">
        <v>3</v>
      </c>
      <c r="M24" s="64"/>
      <c r="N24" s="11"/>
      <c r="O24" s="11"/>
      <c r="P24" s="11"/>
      <c r="Q24" s="11"/>
    </row>
    <row r="25" s="48" customFormat="1" ht="29" customHeight="1" spans="1:17">
      <c r="A25" s="18"/>
      <c r="B25" s="14"/>
      <c r="C25" s="14"/>
      <c r="D25" s="18" t="s">
        <v>59</v>
      </c>
      <c r="E25" s="11" t="s">
        <v>60</v>
      </c>
      <c r="F25" s="11">
        <v>3</v>
      </c>
      <c r="G25" s="11">
        <v>54</v>
      </c>
      <c r="H25" s="11">
        <v>54</v>
      </c>
      <c r="I25" s="11">
        <v>0</v>
      </c>
      <c r="J25" s="11"/>
      <c r="K25" s="11"/>
      <c r="L25" s="11"/>
      <c r="M25" s="11">
        <v>3</v>
      </c>
      <c r="N25" s="64"/>
      <c r="O25" s="11"/>
      <c r="P25" s="11"/>
      <c r="Q25" s="11"/>
    </row>
    <row r="26" s="48" customFormat="1" ht="24" customHeight="1" spans="1:17">
      <c r="A26" s="18"/>
      <c r="B26" s="14"/>
      <c r="C26" s="14"/>
      <c r="D26" s="11" t="s">
        <v>61</v>
      </c>
      <c r="E26" s="11" t="s">
        <v>62</v>
      </c>
      <c r="F26" s="11">
        <v>2</v>
      </c>
      <c r="G26" s="11">
        <v>36</v>
      </c>
      <c r="H26" s="11">
        <v>36</v>
      </c>
      <c r="I26" s="11">
        <v>0</v>
      </c>
      <c r="J26" s="11"/>
      <c r="K26" s="11"/>
      <c r="L26" s="11"/>
      <c r="M26" s="11"/>
      <c r="N26" s="11"/>
      <c r="O26" s="11">
        <v>2</v>
      </c>
      <c r="P26" s="11"/>
      <c r="Q26" s="11"/>
    </row>
    <row r="27" s="48" customFormat="1" ht="30" customHeight="1" spans="1:17">
      <c r="A27" s="18"/>
      <c r="B27" s="14"/>
      <c r="C27" s="14" t="s">
        <v>63</v>
      </c>
      <c r="D27" s="66" t="s">
        <v>64</v>
      </c>
      <c r="E27" s="11" t="s">
        <v>65</v>
      </c>
      <c r="F27" s="11">
        <v>1</v>
      </c>
      <c r="G27" s="11">
        <v>18</v>
      </c>
      <c r="H27" s="11">
        <v>18</v>
      </c>
      <c r="I27" s="11">
        <v>0</v>
      </c>
      <c r="J27" s="67" t="s">
        <v>66</v>
      </c>
      <c r="K27" s="68"/>
      <c r="L27" s="68"/>
      <c r="M27" s="69"/>
      <c r="N27" s="11"/>
      <c r="O27" s="11"/>
      <c r="P27" s="11"/>
      <c r="Q27" s="11"/>
    </row>
    <row r="28" s="48" customFormat="1" ht="30" customHeight="1" spans="1:17">
      <c r="A28" s="18"/>
      <c r="B28" s="14"/>
      <c r="C28" s="14"/>
      <c r="D28" s="66" t="s">
        <v>67</v>
      </c>
      <c r="E28" s="11" t="s">
        <v>68</v>
      </c>
      <c r="F28" s="11">
        <v>1</v>
      </c>
      <c r="G28" s="11">
        <v>18</v>
      </c>
      <c r="H28" s="11">
        <v>18</v>
      </c>
      <c r="I28" s="11">
        <v>0</v>
      </c>
      <c r="J28" s="70"/>
      <c r="K28" s="71"/>
      <c r="L28" s="71"/>
      <c r="M28" s="72"/>
      <c r="N28" s="11"/>
      <c r="O28" s="11"/>
      <c r="P28" s="11"/>
      <c r="Q28" s="11"/>
    </row>
    <row r="29" s="48" customFormat="1" ht="30" customHeight="1" spans="1:17">
      <c r="A29" s="18"/>
      <c r="B29" s="14"/>
      <c r="C29" s="14"/>
      <c r="D29" s="66" t="s">
        <v>69</v>
      </c>
      <c r="E29" s="11" t="s">
        <v>70</v>
      </c>
      <c r="F29" s="11">
        <v>1</v>
      </c>
      <c r="G29" s="11">
        <v>18</v>
      </c>
      <c r="H29" s="11">
        <v>18</v>
      </c>
      <c r="I29" s="11">
        <v>0</v>
      </c>
      <c r="J29" s="70"/>
      <c r="K29" s="71"/>
      <c r="L29" s="71"/>
      <c r="M29" s="72"/>
      <c r="N29" s="11"/>
      <c r="O29" s="11"/>
      <c r="P29" s="11"/>
      <c r="Q29" s="11"/>
    </row>
    <row r="30" s="48" customFormat="1" ht="30" customHeight="1" spans="1:17">
      <c r="A30" s="18"/>
      <c r="B30" s="14"/>
      <c r="C30" s="14"/>
      <c r="D30" s="66" t="s">
        <v>71</v>
      </c>
      <c r="E30" s="11" t="s">
        <v>72</v>
      </c>
      <c r="F30" s="11">
        <v>1</v>
      </c>
      <c r="G30" s="11">
        <v>18</v>
      </c>
      <c r="H30" s="11">
        <v>18</v>
      </c>
      <c r="I30" s="11">
        <v>0</v>
      </c>
      <c r="J30" s="73"/>
      <c r="K30" s="74"/>
      <c r="L30" s="74"/>
      <c r="M30" s="75"/>
      <c r="N30" s="11"/>
      <c r="O30" s="11"/>
      <c r="P30" s="11"/>
      <c r="Q30" s="11"/>
    </row>
    <row r="31" s="48" customFormat="1" ht="69" customHeight="1" spans="1:17">
      <c r="A31" s="18"/>
      <c r="B31" s="14"/>
      <c r="C31" s="14"/>
      <c r="D31" s="66" t="s">
        <v>73</v>
      </c>
      <c r="E31" s="11" t="s">
        <v>74</v>
      </c>
      <c r="F31" s="66">
        <v>2</v>
      </c>
      <c r="G31" s="66">
        <v>36</v>
      </c>
      <c r="H31" s="66">
        <v>36</v>
      </c>
      <c r="I31" s="66">
        <v>0</v>
      </c>
      <c r="J31" s="66">
        <v>2</v>
      </c>
      <c r="K31" s="66"/>
      <c r="L31" s="66"/>
      <c r="M31" s="66"/>
      <c r="N31" s="66"/>
      <c r="O31" s="66"/>
      <c r="P31" s="66"/>
      <c r="Q31" s="76"/>
    </row>
    <row r="32" s="48" customFormat="1" ht="30" customHeight="1" spans="1:17">
      <c r="A32" s="18"/>
      <c r="B32" s="14"/>
      <c r="C32" s="14"/>
      <c r="D32" s="66" t="s">
        <v>75</v>
      </c>
      <c r="E32" s="11" t="s">
        <v>76</v>
      </c>
      <c r="F32" s="66">
        <v>2</v>
      </c>
      <c r="G32" s="66" t="s">
        <v>77</v>
      </c>
      <c r="H32" s="66">
        <v>0</v>
      </c>
      <c r="I32" s="66" t="s">
        <v>77</v>
      </c>
      <c r="J32" s="66">
        <v>2</v>
      </c>
      <c r="K32" s="66"/>
      <c r="L32" s="66"/>
      <c r="M32" s="66"/>
      <c r="N32" s="66"/>
      <c r="O32" s="66"/>
      <c r="P32" s="66"/>
      <c r="Q32" s="76"/>
    </row>
    <row r="33" s="48" customFormat="1" ht="30" customHeight="1" spans="1:17 16367:16384">
      <c r="A33" s="18"/>
      <c r="B33" s="14"/>
      <c r="C33" s="14"/>
      <c r="D33" s="11" t="s">
        <v>78</v>
      </c>
      <c r="E33" s="11" t="s">
        <v>79</v>
      </c>
      <c r="F33" s="11">
        <v>2</v>
      </c>
      <c r="G33" s="11">
        <v>36</v>
      </c>
      <c r="H33" s="11">
        <v>36</v>
      </c>
      <c r="I33" s="11">
        <v>0</v>
      </c>
      <c r="J33" s="11">
        <v>2</v>
      </c>
      <c r="K33" s="11"/>
      <c r="L33" s="11"/>
      <c r="M33" s="11"/>
      <c r="N33" s="11"/>
      <c r="O33" s="11"/>
      <c r="P33" s="11"/>
      <c r="Q33" s="11"/>
    </row>
    <row r="34" s="48" customFormat="1" ht="30" customHeight="1" spans="1:17 16367:16384">
      <c r="A34" s="18"/>
      <c r="B34" s="14"/>
      <c r="C34" s="14"/>
      <c r="D34" s="66" t="s">
        <v>80</v>
      </c>
      <c r="E34" s="11" t="s">
        <v>81</v>
      </c>
      <c r="F34" s="11">
        <v>1</v>
      </c>
      <c r="G34" s="11">
        <v>18</v>
      </c>
      <c r="H34" s="11">
        <v>18</v>
      </c>
      <c r="I34" s="11">
        <v>0</v>
      </c>
      <c r="J34" s="11"/>
      <c r="K34" s="11"/>
      <c r="L34" s="11"/>
      <c r="M34" s="11"/>
      <c r="N34" s="11">
        <v>2</v>
      </c>
      <c r="O34" s="11"/>
      <c r="P34" s="11"/>
      <c r="Q34" s="11"/>
    </row>
    <row r="35" s="48" customFormat="1" ht="30" customHeight="1" spans="1:17 16367:16384">
      <c r="A35" s="18"/>
      <c r="B35" s="14"/>
      <c r="C35" s="14" t="s">
        <v>82</v>
      </c>
      <c r="D35" s="11" t="s">
        <v>83</v>
      </c>
      <c r="E35" s="11" t="s">
        <v>84</v>
      </c>
      <c r="F35" s="11">
        <v>2</v>
      </c>
      <c r="G35" s="11">
        <v>36</v>
      </c>
      <c r="H35" s="11">
        <v>20</v>
      </c>
      <c r="I35" s="11">
        <v>16</v>
      </c>
      <c r="J35" s="11"/>
      <c r="K35" s="48"/>
      <c r="L35" s="11">
        <v>2</v>
      </c>
      <c r="M35" s="11"/>
      <c r="N35" s="77"/>
      <c r="O35" s="11"/>
      <c r="P35" s="11"/>
      <c r="Q35" s="11"/>
    </row>
    <row r="36" s="48" customFormat="1" ht="20" customHeight="1" spans="1:17 16367:16384">
      <c r="A36" s="18"/>
      <c r="B36" s="55" t="s">
        <v>85</v>
      </c>
      <c r="C36" s="55"/>
      <c r="D36" s="55"/>
      <c r="E36" s="55"/>
      <c r="F36" s="18">
        <f>SUM(F6:F35)</f>
        <v>70</v>
      </c>
      <c r="G36" s="18">
        <f>I36+H36</f>
        <v>1408</v>
      </c>
      <c r="H36" s="18">
        <f>SUM(H6:H35)</f>
        <v>1134</v>
      </c>
      <c r="I36" s="18">
        <f>SUM(I33:I35,I6:I31)+112</f>
        <v>274</v>
      </c>
      <c r="J36" s="78">
        <f>SUM(J31:J35,J6:J26)</f>
        <v>21</v>
      </c>
      <c r="K36" s="78">
        <f>SUM(K31:K35,K6:K26)</f>
        <v>19</v>
      </c>
      <c r="L36" s="78">
        <f>SUM(L31:L35,L6:L26)</f>
        <v>13</v>
      </c>
      <c r="M36" s="78">
        <f>SUM(M31:M35,M6:M26)</f>
        <v>8</v>
      </c>
      <c r="N36" s="78">
        <f>SUM(N6:N35)</f>
        <v>5</v>
      </c>
      <c r="O36" s="78">
        <f>SUM(O6:O35)</f>
        <v>2</v>
      </c>
      <c r="P36" s="78">
        <f>SUM(P6:P35)</f>
        <v>0</v>
      </c>
      <c r="Q36" s="78">
        <f>SUM(Q6:Q35)</f>
        <v>0</v>
      </c>
    </row>
    <row r="37" s="48" customFormat="1" ht="22.8" spans="1:17 16367:16384">
      <c r="A37" s="18"/>
      <c r="B37" s="23" t="s">
        <v>86</v>
      </c>
      <c r="C37" s="14" t="s">
        <v>87</v>
      </c>
      <c r="D37" s="18" t="s">
        <v>88</v>
      </c>
      <c r="E37" s="18"/>
      <c r="F37" s="18"/>
      <c r="G37" s="18"/>
      <c r="H37" s="18"/>
      <c r="I37" s="79"/>
      <c r="J37" s="80" t="s">
        <v>89</v>
      </c>
      <c r="K37" s="14"/>
      <c r="L37" s="14"/>
      <c r="M37" s="14"/>
      <c r="N37" s="14"/>
      <c r="O37" s="14"/>
      <c r="P37" s="14"/>
      <c r="Q37" s="14"/>
    </row>
    <row r="38" s="48" customFormat="1" ht="43.2" spans="1:17 16367:16384">
      <c r="A38" s="18"/>
      <c r="B38" s="14"/>
      <c r="C38" s="23" t="s">
        <v>90</v>
      </c>
      <c r="D38" s="13" t="s">
        <v>91</v>
      </c>
      <c r="E38" s="18"/>
      <c r="F38" s="18"/>
      <c r="G38" s="18"/>
      <c r="H38" s="18"/>
      <c r="I38" s="79"/>
      <c r="J38" s="14"/>
      <c r="K38" s="14"/>
      <c r="L38" s="14"/>
      <c r="M38" s="14"/>
      <c r="N38" s="14"/>
      <c r="O38" s="14"/>
      <c r="P38" s="14"/>
      <c r="Q38" s="14"/>
    </row>
    <row r="39" s="48" customFormat="1" ht="42" customHeight="1" spans="1:17 16367:16384">
      <c r="A39" s="18"/>
      <c r="B39" s="14"/>
      <c r="C39" s="81" t="s">
        <v>92</v>
      </c>
      <c r="D39" s="23" t="s">
        <v>93</v>
      </c>
      <c r="E39" s="14" t="s">
        <v>94</v>
      </c>
      <c r="F39" s="76">
        <v>2</v>
      </c>
      <c r="G39" s="76">
        <v>36</v>
      </c>
      <c r="H39" s="76">
        <v>36</v>
      </c>
      <c r="I39" s="82">
        <v>0</v>
      </c>
      <c r="J39" s="14">
        <v>2</v>
      </c>
      <c r="K39" s="83"/>
      <c r="L39" s="83"/>
      <c r="M39" s="83"/>
      <c r="N39" s="83"/>
      <c r="O39" s="83"/>
      <c r="P39" s="83"/>
      <c r="Q39" s="83"/>
    </row>
    <row r="40" s="48" customFormat="1" ht="20" customHeight="1" spans="1:17 16367:16384">
      <c r="A40" s="18"/>
      <c r="B40" s="55" t="s">
        <v>95</v>
      </c>
      <c r="C40" s="55"/>
      <c r="D40" s="55"/>
      <c r="E40" s="55"/>
      <c r="F40" s="14">
        <v>6</v>
      </c>
      <c r="G40" s="14">
        <v>109</v>
      </c>
      <c r="H40" s="14">
        <v>76</v>
      </c>
      <c r="I40" s="84">
        <v>33</v>
      </c>
      <c r="J40" s="14">
        <v>2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</row>
    <row r="41" s="48" customFormat="1" ht="30" customHeight="1" spans="1:17 16367:16384">
      <c r="A41" s="85" t="s">
        <v>96</v>
      </c>
      <c r="B41" s="13" t="s">
        <v>97</v>
      </c>
      <c r="C41" s="86" t="s">
        <v>98</v>
      </c>
      <c r="D41" s="14" t="s">
        <v>99</v>
      </c>
      <c r="E41" s="14" t="s">
        <v>100</v>
      </c>
      <c r="F41" s="18">
        <v>1</v>
      </c>
      <c r="G41" s="18">
        <v>18</v>
      </c>
      <c r="H41" s="18">
        <v>18</v>
      </c>
      <c r="I41" s="18">
        <v>0</v>
      </c>
      <c r="J41" s="87">
        <v>3</v>
      </c>
      <c r="K41" s="87"/>
      <c r="L41" s="87"/>
      <c r="M41" s="87"/>
      <c r="N41" s="87"/>
      <c r="O41" s="87"/>
      <c r="P41" s="87"/>
      <c r="Q41" s="87"/>
    </row>
    <row r="42" s="48" customFormat="1" ht="30" customHeight="1" spans="1:17 16367:16384">
      <c r="A42" s="85"/>
      <c r="B42" s="18"/>
      <c r="C42" s="88"/>
      <c r="D42" s="14" t="s">
        <v>101</v>
      </c>
      <c r="E42" s="14" t="s">
        <v>102</v>
      </c>
      <c r="F42" s="14">
        <v>2</v>
      </c>
      <c r="G42" s="14">
        <v>36</v>
      </c>
      <c r="H42" s="14">
        <v>36</v>
      </c>
      <c r="I42" s="14">
        <v>0</v>
      </c>
      <c r="J42" s="14">
        <v>3</v>
      </c>
      <c r="K42" s="18"/>
      <c r="L42" s="18"/>
      <c r="M42" s="18"/>
      <c r="N42" s="18"/>
      <c r="O42" s="18"/>
      <c r="P42" s="18"/>
      <c r="Q42" s="18"/>
    </row>
    <row r="43" s="48" customFormat="1" ht="30" customHeight="1" spans="1:17 16367:16384">
      <c r="A43" s="85"/>
      <c r="B43" s="18"/>
      <c r="C43" s="88"/>
      <c r="D43" s="14" t="s">
        <v>103</v>
      </c>
      <c r="E43" s="14" t="s">
        <v>104</v>
      </c>
      <c r="F43" s="14">
        <v>3</v>
      </c>
      <c r="G43" s="14">
        <v>54</v>
      </c>
      <c r="H43" s="14">
        <v>54</v>
      </c>
      <c r="I43" s="14">
        <v>0</v>
      </c>
      <c r="J43" s="18"/>
      <c r="K43" s="18"/>
      <c r="L43" s="18">
        <v>3</v>
      </c>
      <c r="M43" s="18"/>
      <c r="N43" s="18"/>
      <c r="O43" s="18"/>
      <c r="P43" s="18"/>
      <c r="Q43" s="18"/>
    </row>
    <row r="44" s="48" customFormat="1" ht="30" customHeight="1" spans="1:17 16367:16384">
      <c r="A44" s="85"/>
      <c r="B44" s="18"/>
      <c r="C44" s="88"/>
      <c r="D44" s="14" t="s">
        <v>105</v>
      </c>
      <c r="E44" s="14" t="s">
        <v>106</v>
      </c>
      <c r="F44" s="14">
        <v>2</v>
      </c>
      <c r="G44" s="14">
        <v>36</v>
      </c>
      <c r="H44" s="14">
        <v>36</v>
      </c>
      <c r="I44" s="14">
        <v>0</v>
      </c>
      <c r="J44" s="18"/>
      <c r="K44" s="18"/>
      <c r="L44" s="18">
        <v>3</v>
      </c>
      <c r="M44" s="18"/>
      <c r="N44" s="18"/>
      <c r="O44" s="18"/>
      <c r="P44" s="18"/>
      <c r="Q44" s="18"/>
    </row>
    <row r="45" s="48" customFormat="1" ht="30" customHeight="1" spans="1:17 16367:16384">
      <c r="A45" s="85"/>
      <c r="B45" s="18"/>
      <c r="C45" s="88"/>
      <c r="D45" s="14" t="s">
        <v>107</v>
      </c>
      <c r="E45" s="14" t="s">
        <v>108</v>
      </c>
      <c r="F45" s="14">
        <v>2</v>
      </c>
      <c r="G45" s="14">
        <v>36</v>
      </c>
      <c r="H45" s="14">
        <v>36</v>
      </c>
      <c r="I45" s="14">
        <v>0</v>
      </c>
      <c r="J45" s="14"/>
      <c r="K45" s="14"/>
      <c r="L45" s="14"/>
      <c r="M45" s="18">
        <v>3</v>
      </c>
      <c r="N45" s="18"/>
      <c r="O45" s="18"/>
      <c r="P45" s="18"/>
      <c r="Q45" s="18"/>
    </row>
    <row r="46" s="48" customFormat="1" ht="30" customHeight="1" spans="1:17 16367:16384">
      <c r="A46" s="85"/>
      <c r="B46" s="18"/>
      <c r="C46" s="89"/>
      <c r="D46" s="14" t="s">
        <v>109</v>
      </c>
      <c r="E46" s="14" t="s">
        <v>110</v>
      </c>
      <c r="F46" s="14">
        <v>2</v>
      </c>
      <c r="G46" s="14">
        <v>36</v>
      </c>
      <c r="H46" s="14">
        <v>36</v>
      </c>
      <c r="I46" s="14">
        <v>0</v>
      </c>
      <c r="J46" s="14"/>
      <c r="K46" s="14"/>
      <c r="L46" s="14"/>
      <c r="M46" s="14">
        <v>3</v>
      </c>
      <c r="N46" s="48"/>
      <c r="O46" s="14"/>
      <c r="P46" s="14"/>
      <c r="Q46" s="18"/>
    </row>
    <row r="47" s="48" customFormat="1" ht="20" customHeight="1" spans="1:17 16367:16384">
      <c r="A47" s="85"/>
      <c r="B47" s="18"/>
      <c r="C47" s="90" t="s">
        <v>111</v>
      </c>
      <c r="D47" s="90"/>
      <c r="E47" s="90"/>
      <c r="F47" s="18">
        <f>SUM(F41:F46)</f>
        <v>12</v>
      </c>
      <c r="G47" s="18">
        <f>SUM(G41:G46)</f>
        <v>216</v>
      </c>
      <c r="H47" s="18">
        <f t="shared" ref="G47:Q47" si="1">SUM(H41:H46)</f>
        <v>216</v>
      </c>
      <c r="I47" s="18">
        <f t="shared" si="1"/>
        <v>0</v>
      </c>
      <c r="J47" s="18">
        <f t="shared" si="1"/>
        <v>6</v>
      </c>
      <c r="K47" s="18">
        <f t="shared" si="1"/>
        <v>0</v>
      </c>
      <c r="L47" s="18">
        <f t="shared" si="1"/>
        <v>6</v>
      </c>
      <c r="M47" s="18">
        <f t="shared" si="1"/>
        <v>6</v>
      </c>
      <c r="N47" s="18">
        <f t="shared" si="1"/>
        <v>0</v>
      </c>
      <c r="O47" s="18">
        <f t="shared" si="1"/>
        <v>0</v>
      </c>
      <c r="P47" s="18">
        <f t="shared" si="1"/>
        <v>0</v>
      </c>
      <c r="Q47" s="18">
        <f t="shared" si="1"/>
        <v>0</v>
      </c>
    </row>
    <row r="48" s="49" customFormat="1" ht="30" customHeight="1" spans="1:17 16367:16384">
      <c r="A48" s="85"/>
      <c r="B48" s="18"/>
      <c r="C48" s="13" t="s">
        <v>112</v>
      </c>
      <c r="D48" s="14" t="s">
        <v>113</v>
      </c>
      <c r="E48" s="14" t="s">
        <v>114</v>
      </c>
      <c r="F48" s="14" t="s">
        <v>115</v>
      </c>
      <c r="G48" s="14">
        <v>54</v>
      </c>
      <c r="H48" s="14">
        <v>27</v>
      </c>
      <c r="I48" s="14">
        <v>27</v>
      </c>
      <c r="J48" s="18"/>
      <c r="K48" s="18">
        <v>3</v>
      </c>
      <c r="L48" s="18"/>
      <c r="M48" s="18"/>
      <c r="N48" s="18"/>
      <c r="O48" s="18"/>
      <c r="P48" s="18"/>
      <c r="Q48" s="18"/>
      <c r="XEM48" s="48"/>
      <c r="XEN48" s="48"/>
      <c r="XEO48" s="48"/>
      <c r="XEP48" s="48"/>
      <c r="XEQ48" s="48"/>
      <c r="XER48" s="48"/>
      <c r="XES48" s="48"/>
      <c r="XET48" s="48"/>
      <c r="XEU48" s="48"/>
      <c r="XEV48" s="48"/>
      <c r="XEW48" s="48"/>
      <c r="XEX48" s="48"/>
      <c r="XEY48" s="48"/>
      <c r="XEZ48" s="48"/>
      <c r="XFA48" s="48"/>
      <c r="XFB48" s="48"/>
      <c r="XFC48" s="48"/>
      <c r="XFD48" s="48"/>
    </row>
    <row r="49" s="48" customFormat="1" ht="30" customHeight="1" spans="1:18 16367:16384">
      <c r="A49" s="85"/>
      <c r="B49" s="18"/>
      <c r="C49" s="18"/>
      <c r="D49" s="14" t="s">
        <v>116</v>
      </c>
      <c r="E49" s="14" t="s">
        <v>117</v>
      </c>
      <c r="F49" s="14">
        <v>3</v>
      </c>
      <c r="G49" s="14">
        <v>54</v>
      </c>
      <c r="H49" s="14">
        <v>54</v>
      </c>
      <c r="I49" s="14">
        <v>0</v>
      </c>
      <c r="J49" s="18"/>
      <c r="K49" s="18">
        <v>3</v>
      </c>
      <c r="L49" s="18"/>
      <c r="M49" s="18"/>
      <c r="N49" s="18"/>
      <c r="O49" s="18"/>
      <c r="P49" s="18"/>
      <c r="Q49" s="18"/>
    </row>
    <row r="50" s="48" customFormat="1" ht="30" customHeight="1" spans="1:18 16367:16384">
      <c r="A50" s="85"/>
      <c r="B50" s="18"/>
      <c r="C50" s="18"/>
      <c r="D50" s="24" t="s">
        <v>118</v>
      </c>
      <c r="E50" s="14" t="s">
        <v>119</v>
      </c>
      <c r="F50" s="91" t="s">
        <v>120</v>
      </c>
      <c r="G50" s="91">
        <v>36</v>
      </c>
      <c r="H50" s="91">
        <v>18</v>
      </c>
      <c r="I50" s="91">
        <v>18</v>
      </c>
      <c r="J50" s="18"/>
      <c r="K50" s="18"/>
      <c r="L50" s="18">
        <v>2</v>
      </c>
      <c r="M50" s="18"/>
      <c r="N50" s="18"/>
      <c r="O50" s="18"/>
      <c r="P50" s="18"/>
      <c r="Q50" s="18"/>
      <c r="R50" s="92"/>
    </row>
    <row r="51" s="49" customFormat="1" ht="30" customHeight="1" spans="1:18 16367:16384">
      <c r="A51" s="85"/>
      <c r="B51" s="18"/>
      <c r="C51" s="18"/>
      <c r="D51" s="14" t="s">
        <v>121</v>
      </c>
      <c r="E51" s="14" t="s">
        <v>122</v>
      </c>
      <c r="F51" s="14" t="s">
        <v>115</v>
      </c>
      <c r="G51" s="14">
        <v>54</v>
      </c>
      <c r="H51" s="14">
        <v>36</v>
      </c>
      <c r="I51" s="14">
        <v>18</v>
      </c>
      <c r="J51" s="14"/>
      <c r="K51" s="14"/>
      <c r="L51" s="14"/>
      <c r="M51" s="14">
        <v>3</v>
      </c>
      <c r="N51" s="14"/>
      <c r="O51" s="14"/>
      <c r="P51" s="18"/>
      <c r="Q51" s="18"/>
      <c r="XEM51" s="48"/>
      <c r="XEN51" s="48"/>
      <c r="XEO51" s="48"/>
      <c r="XEP51" s="48"/>
      <c r="XEQ51" s="48"/>
      <c r="XER51" s="48"/>
      <c r="XES51" s="48"/>
      <c r="XET51" s="48"/>
      <c r="XEU51" s="48"/>
      <c r="XEV51" s="48"/>
      <c r="XEW51" s="48"/>
      <c r="XEX51" s="48"/>
      <c r="XEY51" s="48"/>
      <c r="XEZ51" s="48"/>
      <c r="XFA51" s="48"/>
      <c r="XFB51" s="48"/>
      <c r="XFC51" s="48"/>
      <c r="XFD51" s="48"/>
    </row>
    <row r="52" s="48" customFormat="1" ht="30" customHeight="1" spans="1:18 16367:16384">
      <c r="A52" s="85"/>
      <c r="B52" s="18"/>
      <c r="C52" s="18"/>
      <c r="D52" s="14" t="s">
        <v>123</v>
      </c>
      <c r="E52" s="14" t="s">
        <v>124</v>
      </c>
      <c r="F52" s="14">
        <v>2</v>
      </c>
      <c r="G52" s="14">
        <v>36</v>
      </c>
      <c r="H52" s="14">
        <v>36</v>
      </c>
      <c r="I52" s="14">
        <v>0</v>
      </c>
      <c r="J52" s="18"/>
      <c r="K52" s="18"/>
      <c r="L52" s="48"/>
      <c r="M52" s="18"/>
      <c r="N52" s="18">
        <v>3</v>
      </c>
      <c r="O52" s="14"/>
      <c r="P52" s="14"/>
      <c r="Q52" s="18"/>
      <c r="R52" s="92"/>
    </row>
    <row r="53" s="48" customFormat="1" ht="30" customHeight="1" spans="1:18 16367:16384">
      <c r="A53" s="85"/>
      <c r="B53" s="18"/>
      <c r="C53" s="18"/>
      <c r="D53" s="14" t="s">
        <v>125</v>
      </c>
      <c r="E53" s="14" t="s">
        <v>126</v>
      </c>
      <c r="F53" s="14">
        <v>2</v>
      </c>
      <c r="G53" s="14">
        <v>36</v>
      </c>
      <c r="H53" s="14">
        <v>36</v>
      </c>
      <c r="I53" s="14">
        <v>0</v>
      </c>
      <c r="J53" s="14"/>
      <c r="K53" s="14"/>
      <c r="L53" s="14"/>
      <c r="M53" s="14"/>
      <c r="N53" s="14">
        <v>3</v>
      </c>
      <c r="O53" s="14"/>
      <c r="P53" s="14"/>
      <c r="Q53" s="18"/>
    </row>
    <row r="54" s="48" customFormat="1" ht="30" customHeight="1" spans="1:18 16367:16384">
      <c r="A54" s="85"/>
      <c r="B54" s="18"/>
      <c r="C54" s="18"/>
      <c r="D54" s="14" t="s">
        <v>127</v>
      </c>
      <c r="E54" s="14" t="s">
        <v>128</v>
      </c>
      <c r="F54" s="14">
        <v>2</v>
      </c>
      <c r="G54" s="14">
        <v>36</v>
      </c>
      <c r="H54" s="14">
        <v>36</v>
      </c>
      <c r="I54" s="14">
        <v>0</v>
      </c>
      <c r="J54" s="14"/>
      <c r="K54" s="14"/>
      <c r="L54" s="14"/>
      <c r="M54" s="14"/>
      <c r="N54" s="14">
        <v>3</v>
      </c>
      <c r="O54" s="14"/>
      <c r="P54" s="14"/>
      <c r="Q54" s="18"/>
    </row>
    <row r="55" s="49" customFormat="1" ht="30" customHeight="1" spans="1:18 16367:16384">
      <c r="A55" s="85"/>
      <c r="B55" s="18"/>
      <c r="C55" s="18"/>
      <c r="D55" s="14" t="s">
        <v>129</v>
      </c>
      <c r="E55" s="14" t="s">
        <v>130</v>
      </c>
      <c r="F55" s="14" t="s">
        <v>120</v>
      </c>
      <c r="G55" s="14">
        <v>36</v>
      </c>
      <c r="H55" s="14">
        <v>18</v>
      </c>
      <c r="I55" s="14">
        <v>18</v>
      </c>
      <c r="J55" s="14"/>
      <c r="K55" s="14"/>
      <c r="L55" s="14"/>
      <c r="M55" s="14"/>
      <c r="N55" s="14"/>
      <c r="O55" s="14">
        <v>2</v>
      </c>
      <c r="P55" s="14"/>
      <c r="Q55" s="18"/>
      <c r="XEM55" s="48"/>
      <c r="XEN55" s="48"/>
      <c r="XEO55" s="48"/>
      <c r="XEP55" s="48"/>
      <c r="XEQ55" s="48"/>
      <c r="XER55" s="48"/>
      <c r="XES55" s="48"/>
      <c r="XET55" s="48"/>
      <c r="XEU55" s="48"/>
      <c r="XEV55" s="48"/>
      <c r="XEW55" s="48"/>
      <c r="XEX55" s="48"/>
      <c r="XEY55" s="48"/>
      <c r="XEZ55" s="48"/>
      <c r="XFA55" s="48"/>
      <c r="XFB55" s="48"/>
      <c r="XFC55" s="48"/>
      <c r="XFD55" s="48"/>
    </row>
    <row r="56" s="48" customFormat="1" ht="21" customHeight="1" spans="1:18 16367:16384">
      <c r="A56" s="85"/>
      <c r="B56" s="18"/>
      <c r="C56" s="90" t="s">
        <v>131</v>
      </c>
      <c r="D56" s="90"/>
      <c r="E56" s="90"/>
      <c r="F56" s="18">
        <v>19</v>
      </c>
      <c r="G56" s="18">
        <f>SUM(G48:G55)</f>
        <v>342</v>
      </c>
      <c r="H56" s="18">
        <f t="shared" ref="G56:Q56" si="2">SUM(H48:H55)</f>
        <v>261</v>
      </c>
      <c r="I56" s="18">
        <f t="shared" si="2"/>
        <v>81</v>
      </c>
      <c r="J56" s="18">
        <f t="shared" si="2"/>
        <v>0</v>
      </c>
      <c r="K56" s="18">
        <f t="shared" si="2"/>
        <v>6</v>
      </c>
      <c r="L56" s="18">
        <f t="shared" si="2"/>
        <v>2</v>
      </c>
      <c r="M56" s="18">
        <f t="shared" si="2"/>
        <v>3</v>
      </c>
      <c r="N56" s="18">
        <f t="shared" si="2"/>
        <v>9</v>
      </c>
      <c r="O56" s="18">
        <f t="shared" si="2"/>
        <v>2</v>
      </c>
      <c r="P56" s="18">
        <f t="shared" si="2"/>
        <v>0</v>
      </c>
      <c r="Q56" s="18">
        <f t="shared" si="2"/>
        <v>0</v>
      </c>
    </row>
    <row r="57" s="48" customFormat="1" ht="22" customHeight="1" spans="1:18 16367:16384">
      <c r="A57" s="85"/>
      <c r="B57" s="90" t="s">
        <v>132</v>
      </c>
      <c r="C57" s="90"/>
      <c r="D57" s="90"/>
      <c r="E57" s="90"/>
      <c r="F57" s="18">
        <f>SUM(F56,F47)</f>
        <v>31</v>
      </c>
      <c r="G57" s="18">
        <f>SUM(G56,G47)</f>
        <v>558</v>
      </c>
      <c r="H57" s="18">
        <f t="shared" ref="G57:Q57" si="3">SUM(H56,H47)</f>
        <v>477</v>
      </c>
      <c r="I57" s="18">
        <f t="shared" si="3"/>
        <v>81</v>
      </c>
      <c r="J57" s="18">
        <f t="shared" si="3"/>
        <v>6</v>
      </c>
      <c r="K57" s="18">
        <f t="shared" si="3"/>
        <v>6</v>
      </c>
      <c r="L57" s="18">
        <f t="shared" si="3"/>
        <v>8</v>
      </c>
      <c r="M57" s="18">
        <f t="shared" si="3"/>
        <v>9</v>
      </c>
      <c r="N57" s="18">
        <f t="shared" si="3"/>
        <v>9</v>
      </c>
      <c r="O57" s="18">
        <f t="shared" si="3"/>
        <v>2</v>
      </c>
      <c r="P57" s="18">
        <f t="shared" si="3"/>
        <v>0</v>
      </c>
      <c r="Q57" s="18">
        <f t="shared" si="3"/>
        <v>0</v>
      </c>
    </row>
    <row r="58" s="49" customFormat="1" ht="30" customHeight="1" spans="1:18 16367:16384">
      <c r="A58" s="85"/>
      <c r="B58" s="13" t="s">
        <v>133</v>
      </c>
      <c r="C58" s="16" t="s">
        <v>134</v>
      </c>
      <c r="D58" s="17" t="s">
        <v>135</v>
      </c>
      <c r="E58" s="14" t="s">
        <v>136</v>
      </c>
      <c r="F58" s="14">
        <v>1</v>
      </c>
      <c r="G58" s="14">
        <v>20</v>
      </c>
      <c r="H58" s="14">
        <v>0</v>
      </c>
      <c r="I58" s="14">
        <v>20</v>
      </c>
      <c r="J58" s="48"/>
      <c r="K58" s="18">
        <v>2</v>
      </c>
      <c r="L58" s="93"/>
      <c r="M58" s="93"/>
      <c r="N58" s="18"/>
      <c r="O58" s="78"/>
      <c r="P58" s="78"/>
      <c r="Q58" s="78"/>
      <c r="XEM58" s="48"/>
      <c r="XEN58" s="48"/>
      <c r="XEO58" s="48"/>
      <c r="XEP58" s="48"/>
      <c r="XEQ58" s="48"/>
      <c r="XER58" s="48"/>
      <c r="XES58" s="48"/>
      <c r="XET58" s="48"/>
      <c r="XEU58" s="48"/>
      <c r="XEV58" s="48"/>
      <c r="XEW58" s="48"/>
      <c r="XEX58" s="48"/>
      <c r="XEY58" s="48"/>
      <c r="XEZ58" s="48"/>
      <c r="XFA58" s="48"/>
      <c r="XFB58" s="48"/>
      <c r="XFC58" s="48"/>
      <c r="XFD58" s="48"/>
    </row>
    <row r="59" s="49" customFormat="1" ht="30" customHeight="1" spans="1:18 16367:16384">
      <c r="A59" s="85"/>
      <c r="B59" s="13"/>
      <c r="C59" s="19"/>
      <c r="D59" s="14" t="s">
        <v>137</v>
      </c>
      <c r="E59" s="14" t="s">
        <v>138</v>
      </c>
      <c r="F59" s="14">
        <v>2</v>
      </c>
      <c r="G59" s="14">
        <v>36</v>
      </c>
      <c r="H59" s="14">
        <v>18</v>
      </c>
      <c r="I59" s="14">
        <v>18</v>
      </c>
      <c r="J59" s="14"/>
      <c r="K59" s="14"/>
      <c r="L59" s="14"/>
      <c r="M59" s="14"/>
      <c r="N59" s="14">
        <v>2</v>
      </c>
      <c r="O59" s="78"/>
      <c r="P59" s="78"/>
      <c r="Q59" s="78"/>
      <c r="XEM59" s="48"/>
      <c r="XEN59" s="48"/>
      <c r="XEO59" s="48"/>
      <c r="XEP59" s="48"/>
      <c r="XEQ59" s="48"/>
      <c r="XER59" s="48"/>
      <c r="XES59" s="48"/>
      <c r="XET59" s="48"/>
      <c r="XEU59" s="48"/>
      <c r="XEV59" s="48"/>
      <c r="XEW59" s="48"/>
      <c r="XEX59" s="48"/>
      <c r="XEY59" s="48"/>
      <c r="XEZ59" s="48"/>
      <c r="XFA59" s="48"/>
      <c r="XFB59" s="48"/>
      <c r="XFC59" s="48"/>
      <c r="XFD59" s="48"/>
    </row>
    <row r="60" s="49" customFormat="1" ht="30" customHeight="1" spans="1:18 16367:16384">
      <c r="A60" s="85"/>
      <c r="B60" s="13"/>
      <c r="C60" s="19"/>
      <c r="D60" s="14" t="s">
        <v>139</v>
      </c>
      <c r="E60" s="14" t="s">
        <v>140</v>
      </c>
      <c r="F60" s="14" t="s">
        <v>120</v>
      </c>
      <c r="G60" s="14">
        <v>36</v>
      </c>
      <c r="H60" s="14">
        <v>18</v>
      </c>
      <c r="I60" s="14">
        <v>18</v>
      </c>
      <c r="J60" s="18"/>
      <c r="K60" s="18"/>
      <c r="L60" s="18"/>
      <c r="M60" s="18"/>
      <c r="N60" s="18">
        <v>2</v>
      </c>
      <c r="O60" s="18"/>
      <c r="P60" s="18"/>
      <c r="Q60" s="18"/>
      <c r="R60" s="94"/>
      <c r="XEM60" s="48"/>
      <c r="XEN60" s="48"/>
      <c r="XEO60" s="48"/>
      <c r="XEP60" s="48"/>
      <c r="XEQ60" s="48"/>
      <c r="XER60" s="48"/>
      <c r="XES60" s="48"/>
      <c r="XET60" s="48"/>
      <c r="XEU60" s="48"/>
      <c r="XEV60" s="48"/>
      <c r="XEW60" s="48"/>
      <c r="XEX60" s="48"/>
      <c r="XEY60" s="48"/>
      <c r="XEZ60" s="48"/>
      <c r="XFA60" s="48"/>
      <c r="XFB60" s="48"/>
      <c r="XFC60" s="48"/>
      <c r="XFD60" s="48"/>
    </row>
    <row r="61" s="49" customFormat="1" ht="30" customHeight="1" spans="1:18 16367:16384">
      <c r="A61" s="85"/>
      <c r="B61" s="13"/>
      <c r="C61" s="21"/>
      <c r="D61" s="23" t="s">
        <v>141</v>
      </c>
      <c r="E61" s="14" t="s">
        <v>142</v>
      </c>
      <c r="F61" s="14" t="s">
        <v>120</v>
      </c>
      <c r="G61" s="14">
        <v>36</v>
      </c>
      <c r="H61" s="14">
        <v>18</v>
      </c>
      <c r="I61" s="14">
        <v>18</v>
      </c>
      <c r="J61" s="14"/>
      <c r="K61" s="14"/>
      <c r="L61" s="14"/>
      <c r="M61" s="14"/>
      <c r="N61" s="95"/>
      <c r="O61" s="14">
        <v>2</v>
      </c>
      <c r="P61" s="18"/>
      <c r="Q61" s="18"/>
      <c r="XEM61" s="48"/>
      <c r="XEN61" s="48"/>
      <c r="XEO61" s="48"/>
      <c r="XEP61" s="48"/>
      <c r="XEQ61" s="48"/>
      <c r="XER61" s="48"/>
      <c r="XES61" s="48"/>
      <c r="XET61" s="48"/>
      <c r="XEU61" s="48"/>
      <c r="XEV61" s="48"/>
      <c r="XEW61" s="48"/>
      <c r="XEX61" s="48"/>
      <c r="XEY61" s="48"/>
      <c r="XEZ61" s="48"/>
      <c r="XFA61" s="48"/>
      <c r="XFB61" s="48"/>
      <c r="XFC61" s="48"/>
      <c r="XFD61" s="48"/>
    </row>
    <row r="62" s="49" customFormat="1" ht="30" customHeight="1" spans="1:18 16367:16384">
      <c r="A62" s="85"/>
      <c r="B62" s="13"/>
      <c r="C62" s="13" t="s">
        <v>143</v>
      </c>
      <c r="D62" s="23" t="s">
        <v>144</v>
      </c>
      <c r="E62" s="14" t="s">
        <v>145</v>
      </c>
      <c r="F62" s="18" t="s">
        <v>120</v>
      </c>
      <c r="G62" s="14">
        <v>36</v>
      </c>
      <c r="H62" s="14">
        <v>18</v>
      </c>
      <c r="I62" s="14">
        <v>18</v>
      </c>
      <c r="J62" s="18"/>
      <c r="K62" s="18"/>
      <c r="L62" s="18"/>
      <c r="M62" s="18">
        <v>2</v>
      </c>
      <c r="N62" s="48"/>
      <c r="O62" s="95"/>
      <c r="P62" s="18"/>
      <c r="Q62" s="18"/>
      <c r="XEM62" s="48"/>
      <c r="XEN62" s="48"/>
      <c r="XEO62" s="48"/>
      <c r="XEP62" s="48"/>
      <c r="XEQ62" s="48"/>
      <c r="XER62" s="48"/>
      <c r="XES62" s="48"/>
      <c r="XET62" s="48"/>
      <c r="XEU62" s="48"/>
      <c r="XEV62" s="48"/>
      <c r="XEW62" s="48"/>
      <c r="XEX62" s="48"/>
      <c r="XEY62" s="48"/>
      <c r="XEZ62" s="48"/>
      <c r="XFA62" s="48"/>
      <c r="XFB62" s="48"/>
      <c r="XFC62" s="48"/>
      <c r="XFD62" s="48"/>
    </row>
    <row r="63" s="49" customFormat="1" ht="30" customHeight="1" spans="1:18 16367:16384">
      <c r="A63" s="85"/>
      <c r="B63" s="13"/>
      <c r="C63" s="13"/>
      <c r="D63" s="23" t="s">
        <v>146</v>
      </c>
      <c r="E63" s="14" t="s">
        <v>147</v>
      </c>
      <c r="F63" s="18" t="s">
        <v>120</v>
      </c>
      <c r="G63" s="14">
        <v>36</v>
      </c>
      <c r="H63" s="14">
        <v>18</v>
      </c>
      <c r="I63" s="14">
        <v>18</v>
      </c>
      <c r="J63" s="18"/>
      <c r="K63" s="18"/>
      <c r="L63" s="18"/>
      <c r="M63" s="18"/>
      <c r="N63" s="18">
        <v>2</v>
      </c>
      <c r="O63" s="48"/>
      <c r="P63" s="18"/>
      <c r="Q63" s="18"/>
      <c r="XEM63" s="48"/>
      <c r="XEN63" s="48"/>
      <c r="XEO63" s="48"/>
      <c r="XEP63" s="48"/>
      <c r="XEQ63" s="48"/>
      <c r="XER63" s="48"/>
      <c r="XES63" s="48"/>
      <c r="XET63" s="48"/>
      <c r="XEU63" s="48"/>
      <c r="XEV63" s="48"/>
      <c r="XEW63" s="48"/>
      <c r="XEX63" s="48"/>
      <c r="XEY63" s="48"/>
      <c r="XEZ63" s="48"/>
      <c r="XFA63" s="48"/>
      <c r="XFB63" s="48"/>
      <c r="XFC63" s="48"/>
      <c r="XFD63" s="48"/>
    </row>
    <row r="64" s="49" customFormat="1" ht="30" customHeight="1" spans="1:18 16367:16384">
      <c r="A64" s="85"/>
      <c r="B64" s="13"/>
      <c r="C64" s="13"/>
      <c r="D64" s="14" t="s">
        <v>148</v>
      </c>
      <c r="E64" s="14" t="s">
        <v>149</v>
      </c>
      <c r="F64" s="18" t="s">
        <v>120</v>
      </c>
      <c r="G64" s="14">
        <v>36</v>
      </c>
      <c r="H64" s="14">
        <v>18</v>
      </c>
      <c r="I64" s="14">
        <v>18</v>
      </c>
      <c r="J64" s="18"/>
      <c r="K64" s="18"/>
      <c r="L64" s="18"/>
      <c r="M64" s="18"/>
      <c r="N64" s="18"/>
      <c r="O64" s="18">
        <v>2</v>
      </c>
      <c r="P64" s="18"/>
      <c r="Q64" s="18"/>
      <c r="XEM64" s="48"/>
      <c r="XEN64" s="48"/>
      <c r="XEO64" s="48"/>
      <c r="XEP64" s="48"/>
      <c r="XEQ64" s="48"/>
      <c r="XER64" s="48"/>
      <c r="XES64" s="48"/>
      <c r="XET64" s="48"/>
      <c r="XEU64" s="48"/>
      <c r="XEV64" s="48"/>
      <c r="XEW64" s="48"/>
      <c r="XEX64" s="48"/>
      <c r="XEY64" s="48"/>
      <c r="XEZ64" s="48"/>
      <c r="XFA64" s="48"/>
      <c r="XFB64" s="48"/>
      <c r="XFC64" s="48"/>
      <c r="XFD64" s="48"/>
    </row>
    <row r="65" s="49" customFormat="1" ht="30" customHeight="1" spans="1:20 16367:16384">
      <c r="A65" s="85"/>
      <c r="B65" s="13"/>
      <c r="C65" s="13" t="s">
        <v>150</v>
      </c>
      <c r="D65" s="24" t="s">
        <v>151</v>
      </c>
      <c r="E65" s="14" t="s">
        <v>152</v>
      </c>
      <c r="F65" s="14" t="s">
        <v>120</v>
      </c>
      <c r="G65" s="18">
        <v>36</v>
      </c>
      <c r="H65" s="18">
        <v>18</v>
      </c>
      <c r="I65" s="18">
        <v>18</v>
      </c>
      <c r="J65" s="18"/>
      <c r="K65" s="18"/>
      <c r="L65" s="95"/>
      <c r="M65" s="18">
        <v>2</v>
      </c>
      <c r="N65" s="93"/>
      <c r="O65" s="18"/>
      <c r="P65" s="18"/>
      <c r="Q65" s="18"/>
      <c r="XEM65" s="48"/>
      <c r="XEN65" s="48"/>
      <c r="XEO65" s="48"/>
      <c r="XEP65" s="48"/>
      <c r="XEQ65" s="48"/>
      <c r="XER65" s="48"/>
      <c r="XES65" s="48"/>
      <c r="XET65" s="48"/>
      <c r="XEU65" s="48"/>
      <c r="XEV65" s="48"/>
      <c r="XEW65" s="48"/>
      <c r="XEX65" s="48"/>
      <c r="XEY65" s="48"/>
      <c r="XEZ65" s="48"/>
      <c r="XFA65" s="48"/>
      <c r="XFB65" s="48"/>
      <c r="XFC65" s="48"/>
      <c r="XFD65" s="48"/>
    </row>
    <row r="66" s="49" customFormat="1" ht="30" customHeight="1" spans="1:20 16367:16384">
      <c r="A66" s="85"/>
      <c r="B66" s="13"/>
      <c r="C66" s="13"/>
      <c r="D66" s="14" t="s">
        <v>153</v>
      </c>
      <c r="E66" s="14" t="s">
        <v>154</v>
      </c>
      <c r="F66" s="18" t="s">
        <v>120</v>
      </c>
      <c r="G66" s="18">
        <v>36</v>
      </c>
      <c r="H66" s="18">
        <v>18</v>
      </c>
      <c r="I66" s="18">
        <v>18</v>
      </c>
      <c r="J66" s="18"/>
      <c r="K66" s="18"/>
      <c r="L66" s="18"/>
      <c r="M66" s="48"/>
      <c r="N66" s="18">
        <v>2</v>
      </c>
      <c r="O66" s="18"/>
      <c r="P66" s="18"/>
      <c r="Q66" s="18"/>
      <c r="XEM66" s="48"/>
      <c r="XEN66" s="48"/>
      <c r="XEO66" s="48"/>
      <c r="XEP66" s="48"/>
      <c r="XEQ66" s="48"/>
      <c r="XER66" s="48"/>
      <c r="XES66" s="48"/>
      <c r="XET66" s="48"/>
      <c r="XEU66" s="48"/>
      <c r="XEV66" s="48"/>
      <c r="XEW66" s="48"/>
      <c r="XEX66" s="48"/>
      <c r="XEY66" s="48"/>
      <c r="XEZ66" s="48"/>
      <c r="XFA66" s="48"/>
      <c r="XFB66" s="48"/>
      <c r="XFC66" s="48"/>
      <c r="XFD66" s="48"/>
    </row>
    <row r="67" s="49" customFormat="1" ht="30" customHeight="1" spans="1:20 16367:16384">
      <c r="A67" s="85"/>
      <c r="B67" s="13"/>
      <c r="C67" s="13"/>
      <c r="D67" s="23" t="s">
        <v>155</v>
      </c>
      <c r="E67" s="14" t="s">
        <v>156</v>
      </c>
      <c r="F67" s="18" t="s">
        <v>120</v>
      </c>
      <c r="G67" s="18">
        <v>36</v>
      </c>
      <c r="H67" s="18">
        <v>18</v>
      </c>
      <c r="I67" s="18">
        <v>18</v>
      </c>
      <c r="J67" s="18"/>
      <c r="K67" s="18"/>
      <c r="L67" s="18"/>
      <c r="M67" s="18"/>
      <c r="N67" s="18"/>
      <c r="O67" s="18">
        <v>2</v>
      </c>
      <c r="P67" s="18"/>
      <c r="Q67" s="18"/>
      <c r="XEM67" s="48"/>
      <c r="XEN67" s="48"/>
      <c r="XEO67" s="48"/>
      <c r="XEP67" s="48"/>
      <c r="XEQ67" s="48"/>
      <c r="XER67" s="48"/>
      <c r="XES67" s="48"/>
      <c r="XET67" s="48"/>
      <c r="XEU67" s="48"/>
      <c r="XEV67" s="48"/>
      <c r="XEW67" s="48"/>
      <c r="XEX67" s="48"/>
      <c r="XEY67" s="48"/>
      <c r="XEZ67" s="48"/>
      <c r="XFA67" s="48"/>
      <c r="XFB67" s="48"/>
      <c r="XFC67" s="48"/>
      <c r="XFD67" s="48"/>
    </row>
    <row r="68" s="49" customFormat="1" ht="30" customHeight="1" spans="1:20 16367:16384">
      <c r="A68" s="85"/>
      <c r="B68" s="13"/>
      <c r="C68" s="13"/>
      <c r="D68" s="14" t="s">
        <v>157</v>
      </c>
      <c r="E68" s="14" t="s">
        <v>158</v>
      </c>
      <c r="F68" s="18" t="s">
        <v>120</v>
      </c>
      <c r="G68" s="18">
        <v>36</v>
      </c>
      <c r="H68" s="18">
        <v>18</v>
      </c>
      <c r="I68" s="18">
        <v>18</v>
      </c>
      <c r="J68" s="18"/>
      <c r="K68" s="18"/>
      <c r="L68" s="18"/>
      <c r="M68" s="18"/>
      <c r="N68" s="18"/>
      <c r="O68" s="18">
        <v>2</v>
      </c>
      <c r="P68" s="18"/>
      <c r="Q68" s="18"/>
      <c r="XEM68" s="48"/>
      <c r="XEN68" s="48"/>
      <c r="XEO68" s="48"/>
      <c r="XEP68" s="48"/>
      <c r="XEQ68" s="48"/>
      <c r="XER68" s="48"/>
      <c r="XES68" s="48"/>
      <c r="XET68" s="48"/>
      <c r="XEU68" s="48"/>
      <c r="XEV68" s="48"/>
      <c r="XEW68" s="48"/>
      <c r="XEX68" s="48"/>
      <c r="XEY68" s="48"/>
      <c r="XEZ68" s="48"/>
      <c r="XFA68" s="48"/>
      <c r="XFB68" s="48"/>
      <c r="XFC68" s="48"/>
      <c r="XFD68" s="48"/>
    </row>
    <row r="69" s="49" customFormat="1" ht="30" customHeight="1" spans="1:20 16367:16384">
      <c r="A69" s="85"/>
      <c r="B69" s="25"/>
      <c r="C69" s="13" t="s">
        <v>133</v>
      </c>
      <c r="D69" s="23" t="s">
        <v>159</v>
      </c>
      <c r="E69" s="14" t="s">
        <v>160</v>
      </c>
      <c r="F69" s="14">
        <v>2</v>
      </c>
      <c r="G69" s="14">
        <v>36</v>
      </c>
      <c r="H69" s="14">
        <v>36</v>
      </c>
      <c r="I69" s="14">
        <v>0</v>
      </c>
      <c r="J69" s="14"/>
      <c r="K69" s="14"/>
      <c r="L69" s="14"/>
      <c r="M69" s="14">
        <v>2</v>
      </c>
      <c r="N69" s="14"/>
      <c r="O69" s="14"/>
      <c r="P69" s="18"/>
      <c r="Q69" s="18"/>
      <c r="R69" s="96"/>
      <c r="XEM69" s="48"/>
      <c r="XEN69" s="48"/>
      <c r="XEO69" s="48"/>
      <c r="XEP69" s="48"/>
      <c r="XEQ69" s="48"/>
      <c r="XER69" s="48"/>
      <c r="XES69" s="48"/>
      <c r="XET69" s="48"/>
      <c r="XEU69" s="48"/>
      <c r="XEV69" s="48"/>
      <c r="XEW69" s="48"/>
      <c r="XEX69" s="48"/>
      <c r="XEY69" s="48"/>
      <c r="XEZ69" s="48"/>
      <c r="XFA69" s="48"/>
      <c r="XFB69" s="48"/>
      <c r="XFC69" s="48"/>
      <c r="XFD69" s="48"/>
    </row>
    <row r="70" s="49" customFormat="1" ht="30" customHeight="1" spans="1:20 16367:16384">
      <c r="A70" s="85"/>
      <c r="B70" s="25"/>
      <c r="C70" s="13"/>
      <c r="D70" s="97" t="s">
        <v>161</v>
      </c>
      <c r="E70" s="98" t="s">
        <v>162</v>
      </c>
      <c r="F70" s="98">
        <v>2</v>
      </c>
      <c r="G70" s="98">
        <v>36</v>
      </c>
      <c r="H70" s="98">
        <v>36</v>
      </c>
      <c r="I70" s="98">
        <v>0</v>
      </c>
      <c r="J70" s="99"/>
      <c r="K70" s="100"/>
      <c r="L70" s="100"/>
      <c r="M70" s="100">
        <v>2</v>
      </c>
      <c r="N70" s="99"/>
      <c r="O70" s="99"/>
      <c r="P70" s="99"/>
      <c r="Q70" s="101"/>
      <c r="R70" s="96"/>
      <c r="XEM70" s="48"/>
      <c r="XEN70" s="48"/>
      <c r="XEO70" s="48"/>
      <c r="XEP70" s="48"/>
      <c r="XEQ70" s="48"/>
      <c r="XER70" s="48"/>
      <c r="XES70" s="48"/>
      <c r="XET70" s="48"/>
      <c r="XEU70" s="48"/>
      <c r="XEV70" s="48"/>
      <c r="XEW70" s="48"/>
      <c r="XEX70" s="48"/>
      <c r="XEY70" s="48"/>
      <c r="XEZ70" s="48"/>
      <c r="XFA70" s="48"/>
      <c r="XFB70" s="48"/>
      <c r="XFC70" s="48"/>
      <c r="XFD70" s="48"/>
    </row>
    <row r="71" s="49" customFormat="1" ht="30" customHeight="1" spans="1:20 16367:16384">
      <c r="A71" s="85"/>
      <c r="B71" s="25"/>
      <c r="C71" s="13"/>
      <c r="D71" s="97" t="s">
        <v>163</v>
      </c>
      <c r="E71" s="98" t="s">
        <v>164</v>
      </c>
      <c r="F71" s="98">
        <v>2</v>
      </c>
      <c r="G71" s="98">
        <v>36</v>
      </c>
      <c r="H71" s="98">
        <v>36</v>
      </c>
      <c r="I71" s="98">
        <v>0</v>
      </c>
      <c r="J71" s="99"/>
      <c r="K71" s="99"/>
      <c r="L71" s="99"/>
      <c r="M71" s="99">
        <v>2</v>
      </c>
      <c r="N71" s="99"/>
      <c r="O71" s="102"/>
      <c r="P71" s="99"/>
      <c r="Q71" s="99"/>
      <c r="R71" s="96"/>
      <c r="XEM71" s="48"/>
      <c r="XEN71" s="48"/>
      <c r="XEO71" s="48"/>
      <c r="XEP71" s="48"/>
      <c r="XEQ71" s="48"/>
      <c r="XER71" s="48"/>
      <c r="XES71" s="48"/>
      <c r="XET71" s="48"/>
      <c r="XEU71" s="48"/>
      <c r="XEV71" s="48"/>
      <c r="XEW71" s="48"/>
      <c r="XEX71" s="48"/>
      <c r="XEY71" s="48"/>
      <c r="XEZ71" s="48"/>
      <c r="XFA71" s="48"/>
      <c r="XFB71" s="48"/>
      <c r="XFC71" s="48"/>
      <c r="XFD71" s="48"/>
    </row>
    <row r="72" s="49" customFormat="1" ht="30" customHeight="1" spans="1:20 16367:16384">
      <c r="A72" s="85"/>
      <c r="B72" s="25"/>
      <c r="C72" s="13"/>
      <c r="D72" s="23" t="s">
        <v>165</v>
      </c>
      <c r="E72" s="14" t="s">
        <v>166</v>
      </c>
      <c r="F72" s="14" t="s">
        <v>115</v>
      </c>
      <c r="G72" s="14">
        <v>54</v>
      </c>
      <c r="H72" s="14">
        <v>27</v>
      </c>
      <c r="I72" s="14">
        <v>27</v>
      </c>
      <c r="J72" s="14"/>
      <c r="K72" s="14"/>
      <c r="L72" s="14"/>
      <c r="M72" s="14"/>
      <c r="N72" s="14">
        <v>3</v>
      </c>
      <c r="O72" s="14"/>
      <c r="P72" s="18"/>
      <c r="Q72" s="18"/>
      <c r="R72" s="96"/>
      <c r="XEM72" s="48"/>
      <c r="XEN72" s="48"/>
      <c r="XEO72" s="48"/>
      <c r="XEP72" s="48"/>
      <c r="XEQ72" s="48"/>
      <c r="XER72" s="48"/>
      <c r="XES72" s="48"/>
      <c r="XET72" s="48"/>
      <c r="XEU72" s="48"/>
      <c r="XEV72" s="48"/>
      <c r="XEW72" s="48"/>
      <c r="XEX72" s="48"/>
      <c r="XEY72" s="48"/>
      <c r="XEZ72" s="48"/>
      <c r="XFA72" s="48"/>
      <c r="XFB72" s="48"/>
      <c r="XFC72" s="48"/>
      <c r="XFD72" s="48"/>
    </row>
    <row r="73" s="49" customFormat="1" ht="30" customHeight="1" spans="1:20 16367:16384">
      <c r="A73" s="85"/>
      <c r="B73" s="25"/>
      <c r="C73" s="13"/>
      <c r="D73" s="103" t="s">
        <v>167</v>
      </c>
      <c r="E73" s="91" t="s">
        <v>168</v>
      </c>
      <c r="F73" s="91" t="s">
        <v>120</v>
      </c>
      <c r="G73" s="91">
        <v>36</v>
      </c>
      <c r="H73" s="91">
        <v>18</v>
      </c>
      <c r="I73" s="91">
        <v>18</v>
      </c>
      <c r="J73" s="78"/>
      <c r="K73" s="78"/>
      <c r="L73" s="78">
        <v>2</v>
      </c>
      <c r="M73" s="14"/>
      <c r="N73" s="14"/>
      <c r="O73" s="14"/>
      <c r="P73" s="18"/>
      <c r="Q73" s="18"/>
      <c r="R73" s="94"/>
      <c r="XEM73" s="48"/>
      <c r="XEN73" s="48"/>
      <c r="XEO73" s="48"/>
      <c r="XEP73" s="48"/>
      <c r="XEQ73" s="48"/>
      <c r="XER73" s="48"/>
      <c r="XES73" s="48"/>
      <c r="XET73" s="48"/>
      <c r="XEU73" s="48"/>
      <c r="XEV73" s="48"/>
      <c r="XEW73" s="48"/>
      <c r="XEX73" s="48"/>
      <c r="XEY73" s="48"/>
      <c r="XEZ73" s="48"/>
      <c r="XFA73" s="48"/>
      <c r="XFB73" s="48"/>
      <c r="XFC73" s="48"/>
      <c r="XFD73" s="48"/>
    </row>
    <row r="74" s="49" customFormat="1" ht="30" customHeight="1" spans="1:20 16367:16384">
      <c r="A74" s="85"/>
      <c r="B74" s="25"/>
      <c r="C74" s="13"/>
      <c r="D74" s="14" t="s">
        <v>169</v>
      </c>
      <c r="E74" s="14" t="s">
        <v>170</v>
      </c>
      <c r="F74" s="18">
        <v>2</v>
      </c>
      <c r="G74" s="91">
        <v>36</v>
      </c>
      <c r="H74" s="91">
        <v>36</v>
      </c>
      <c r="I74" s="18">
        <v>0</v>
      </c>
      <c r="J74" s="18"/>
      <c r="K74" s="18"/>
      <c r="L74" s="18"/>
      <c r="M74" s="48"/>
      <c r="N74" s="18">
        <v>2</v>
      </c>
      <c r="O74" s="14"/>
      <c r="P74" s="18"/>
      <c r="Q74" s="18"/>
      <c r="R74" s="104"/>
      <c r="S74" s="104"/>
      <c r="T74" s="104"/>
      <c r="XEM74" s="48"/>
      <c r="XEN74" s="48"/>
      <c r="XEO74" s="48"/>
      <c r="XEP74" s="48"/>
      <c r="XEQ74" s="48"/>
      <c r="XER74" s="48"/>
      <c r="XES74" s="48"/>
      <c r="XET74" s="48"/>
      <c r="XEU74" s="48"/>
      <c r="XEV74" s="48"/>
      <c r="XEW74" s="48"/>
      <c r="XEX74" s="48"/>
      <c r="XEY74" s="48"/>
      <c r="XEZ74" s="48"/>
      <c r="XFA74" s="48"/>
      <c r="XFB74" s="48"/>
      <c r="XFC74" s="48"/>
      <c r="XFD74" s="48"/>
    </row>
    <row r="75" s="49" customFormat="1" ht="30" customHeight="1" spans="1:20 16367:16384">
      <c r="A75" s="85"/>
      <c r="B75" s="25"/>
      <c r="C75" s="13"/>
      <c r="D75" s="14" t="s">
        <v>171</v>
      </c>
      <c r="E75" s="14" t="s">
        <v>172</v>
      </c>
      <c r="F75" s="18" t="s">
        <v>120</v>
      </c>
      <c r="G75" s="18">
        <v>36</v>
      </c>
      <c r="H75" s="18">
        <v>18</v>
      </c>
      <c r="I75" s="18">
        <v>18</v>
      </c>
      <c r="J75" s="18"/>
      <c r="K75" s="18"/>
      <c r="L75" s="18"/>
      <c r="M75" s="105"/>
      <c r="N75" s="18"/>
      <c r="O75" s="14">
        <v>2</v>
      </c>
      <c r="P75" s="14"/>
      <c r="Q75" s="18"/>
      <c r="R75" s="106"/>
      <c r="XEM75" s="48"/>
      <c r="XEN75" s="48"/>
      <c r="XEO75" s="48"/>
      <c r="XEP75" s="48"/>
      <c r="XEQ75" s="48"/>
      <c r="XER75" s="48"/>
      <c r="XES75" s="48"/>
      <c r="XET75" s="48"/>
      <c r="XEU75" s="48"/>
      <c r="XEV75" s="48"/>
      <c r="XEW75" s="48"/>
      <c r="XEX75" s="48"/>
      <c r="XEY75" s="48"/>
      <c r="XEZ75" s="48"/>
      <c r="XFA75" s="48"/>
      <c r="XFB75" s="48"/>
      <c r="XFC75" s="48"/>
      <c r="XFD75" s="48"/>
    </row>
    <row r="76" s="49" customFormat="1" ht="30" customHeight="1" spans="1:20 16367:16384">
      <c r="A76" s="85"/>
      <c r="B76" s="25"/>
      <c r="C76" s="13"/>
      <c r="D76" s="14" t="s">
        <v>173</v>
      </c>
      <c r="E76" s="14" t="s">
        <v>174</v>
      </c>
      <c r="F76" s="14" t="s">
        <v>120</v>
      </c>
      <c r="G76" s="14">
        <v>36</v>
      </c>
      <c r="H76" s="14">
        <v>18</v>
      </c>
      <c r="I76" s="14">
        <v>18</v>
      </c>
      <c r="J76" s="14"/>
      <c r="K76" s="14"/>
      <c r="L76" s="14"/>
      <c r="M76" s="14"/>
      <c r="N76" s="14"/>
      <c r="O76" s="14">
        <v>2</v>
      </c>
      <c r="P76" s="14"/>
      <c r="Q76" s="18"/>
      <c r="R76" s="96"/>
      <c r="XEM76" s="48"/>
      <c r="XEN76" s="48"/>
      <c r="XEO76" s="48"/>
      <c r="XEP76" s="48"/>
      <c r="XEQ76" s="48"/>
      <c r="XER76" s="48"/>
      <c r="XES76" s="48"/>
      <c r="XET76" s="48"/>
      <c r="XEU76" s="48"/>
      <c r="XEV76" s="48"/>
      <c r="XEW76" s="48"/>
      <c r="XEX76" s="48"/>
      <c r="XEY76" s="48"/>
      <c r="XEZ76" s="48"/>
      <c r="XFA76" s="48"/>
      <c r="XFB76" s="48"/>
      <c r="XFC76" s="48"/>
      <c r="XFD76" s="48"/>
    </row>
    <row r="77" s="48" customFormat="1" ht="20" customHeight="1" spans="1:20 16367:16384">
      <c r="A77" s="85"/>
      <c r="B77" s="107" t="s">
        <v>175</v>
      </c>
      <c r="C77" s="108"/>
      <c r="D77" s="108"/>
      <c r="E77" s="109"/>
      <c r="F77" s="18">
        <v>12</v>
      </c>
      <c r="G77" s="18">
        <v>217</v>
      </c>
      <c r="H77" s="18">
        <v>118</v>
      </c>
      <c r="I77" s="18">
        <v>99</v>
      </c>
      <c r="J77" s="18">
        <f>SUM(J59:J76)</f>
        <v>0</v>
      </c>
      <c r="K77" s="18">
        <f>SUM(K59:K76)</f>
        <v>0</v>
      </c>
      <c r="L77" s="18">
        <f>SUM(L59:L76)</f>
        <v>2</v>
      </c>
      <c r="M77" s="18">
        <f>SUM(M59:M76)</f>
        <v>10</v>
      </c>
      <c r="N77" s="18">
        <f>SUM(N58:N76)</f>
        <v>13</v>
      </c>
      <c r="O77" s="18">
        <f>SUM(O58:O76)</f>
        <v>12</v>
      </c>
      <c r="P77" s="18">
        <f>SUM(P58:P76)</f>
        <v>0</v>
      </c>
      <c r="Q77" s="18">
        <f>SUM(Q58:Q76)</f>
        <v>0</v>
      </c>
    </row>
    <row r="78" s="48" customFormat="1" ht="30" customHeight="1" spans="1:20 16367:16384">
      <c r="A78" s="86" t="s">
        <v>176</v>
      </c>
      <c r="B78" s="110" t="s">
        <v>177</v>
      </c>
      <c r="C78" s="111"/>
      <c r="D78" s="14" t="s">
        <v>178</v>
      </c>
      <c r="E78" s="14" t="s">
        <v>179</v>
      </c>
      <c r="F78" s="14">
        <v>1</v>
      </c>
      <c r="G78" s="18">
        <v>20</v>
      </c>
      <c r="H78" s="18">
        <v>0</v>
      </c>
      <c r="I78" s="18">
        <v>20</v>
      </c>
      <c r="J78" s="18">
        <v>2</v>
      </c>
      <c r="K78" s="18"/>
      <c r="L78" s="18"/>
      <c r="M78" s="18"/>
      <c r="N78" s="18"/>
      <c r="O78" s="18"/>
      <c r="P78" s="18"/>
      <c r="Q78" s="18"/>
    </row>
    <row r="79" s="48" customFormat="1" ht="30" customHeight="1" spans="1:20 16367:16384">
      <c r="A79" s="88"/>
      <c r="B79" s="112"/>
      <c r="C79" s="113"/>
      <c r="D79" s="14" t="s">
        <v>180</v>
      </c>
      <c r="E79" s="14" t="s">
        <v>181</v>
      </c>
      <c r="F79" s="14">
        <v>1</v>
      </c>
      <c r="G79" s="14">
        <v>20</v>
      </c>
      <c r="H79" s="14">
        <v>0</v>
      </c>
      <c r="I79" s="14">
        <v>20</v>
      </c>
      <c r="J79" s="14"/>
      <c r="K79" s="14"/>
      <c r="L79" s="14">
        <v>2</v>
      </c>
      <c r="M79" s="18"/>
      <c r="N79" s="18"/>
      <c r="O79" s="18"/>
      <c r="P79" s="18"/>
      <c r="Q79" s="18"/>
    </row>
    <row r="80" s="48" customFormat="1" ht="30" customHeight="1" spans="1:20 16367:16384">
      <c r="A80" s="88"/>
      <c r="B80" s="112"/>
      <c r="C80" s="113"/>
      <c r="D80" s="14" t="s">
        <v>182</v>
      </c>
      <c r="E80" s="14" t="s">
        <v>183</v>
      </c>
      <c r="F80" s="14">
        <v>2</v>
      </c>
      <c r="G80" s="14">
        <v>40</v>
      </c>
      <c r="H80" s="14">
        <v>0</v>
      </c>
      <c r="I80" s="14">
        <v>40</v>
      </c>
      <c r="J80" s="14"/>
      <c r="K80" s="14"/>
      <c r="L80" s="14">
        <v>3</v>
      </c>
      <c r="M80" s="18"/>
      <c r="N80" s="18"/>
      <c r="O80" s="18"/>
      <c r="P80" s="18"/>
      <c r="Q80" s="18"/>
    </row>
    <row r="81" s="48" customFormat="1" ht="30" customHeight="1" spans="1:17 16367:16384">
      <c r="A81" s="88"/>
      <c r="B81" s="112"/>
      <c r="C81" s="113"/>
      <c r="D81" s="14" t="s">
        <v>184</v>
      </c>
      <c r="E81" s="14" t="s">
        <v>185</v>
      </c>
      <c r="F81" s="14">
        <v>1</v>
      </c>
      <c r="G81" s="18">
        <v>20</v>
      </c>
      <c r="H81" s="18">
        <v>0</v>
      </c>
      <c r="I81" s="18">
        <v>20</v>
      </c>
      <c r="J81" s="105"/>
      <c r="K81" s="105"/>
      <c r="L81" s="14">
        <v>3</v>
      </c>
      <c r="M81" s="18"/>
      <c r="N81" s="18"/>
      <c r="O81" s="18"/>
      <c r="P81" s="18"/>
      <c r="Q81" s="18"/>
    </row>
    <row r="82" s="48" customFormat="1" ht="30" customHeight="1" spans="1:17 16367:16384">
      <c r="A82" s="88"/>
      <c r="B82" s="112"/>
      <c r="C82" s="113"/>
      <c r="D82" s="14" t="s">
        <v>186</v>
      </c>
      <c r="E82" s="14" t="s">
        <v>187</v>
      </c>
      <c r="F82" s="14">
        <v>1</v>
      </c>
      <c r="G82" s="18">
        <v>20</v>
      </c>
      <c r="H82" s="18">
        <v>0</v>
      </c>
      <c r="I82" s="18">
        <v>20</v>
      </c>
      <c r="J82" s="18"/>
      <c r="K82" s="18"/>
      <c r="L82" s="18">
        <v>3</v>
      </c>
      <c r="M82" s="18"/>
      <c r="N82" s="18"/>
      <c r="O82" s="18"/>
      <c r="P82" s="18"/>
      <c r="Q82" s="18"/>
    </row>
    <row r="83" s="49" customFormat="1" ht="30" customHeight="1" spans="1:17 16367:16384">
      <c r="A83" s="88"/>
      <c r="B83" s="112"/>
      <c r="C83" s="113"/>
      <c r="D83" s="14" t="s">
        <v>188</v>
      </c>
      <c r="E83" s="11" t="s">
        <v>189</v>
      </c>
      <c r="F83" s="14">
        <v>1</v>
      </c>
      <c r="G83" s="14">
        <v>20</v>
      </c>
      <c r="H83" s="14">
        <v>0</v>
      </c>
      <c r="I83" s="14">
        <v>20</v>
      </c>
      <c r="J83" s="44"/>
      <c r="K83" s="44"/>
      <c r="L83" s="44">
        <v>3</v>
      </c>
      <c r="M83" s="18"/>
      <c r="N83" s="18"/>
      <c r="O83" s="18"/>
      <c r="P83" s="18"/>
      <c r="Q83" s="18"/>
      <c r="XEM83" s="48"/>
      <c r="XEN83" s="48"/>
      <c r="XEO83" s="48"/>
      <c r="XEP83" s="48"/>
      <c r="XEQ83" s="48"/>
      <c r="XER83" s="48"/>
      <c r="XES83" s="48"/>
      <c r="XET83" s="48"/>
      <c r="XEU83" s="48"/>
      <c r="XEV83" s="48"/>
      <c r="XEW83" s="48"/>
      <c r="XEX83" s="48"/>
      <c r="XEY83" s="48"/>
      <c r="XEZ83" s="48"/>
      <c r="XFA83" s="48"/>
      <c r="XFB83" s="48"/>
      <c r="XFC83" s="48"/>
      <c r="XFD83" s="48"/>
    </row>
    <row r="84" s="48" customFormat="1" ht="30" customHeight="1" spans="1:17 16367:16384">
      <c r="A84" s="88"/>
      <c r="B84" s="112"/>
      <c r="C84" s="113"/>
      <c r="D84" s="14" t="s">
        <v>190</v>
      </c>
      <c r="E84" s="14" t="s">
        <v>191</v>
      </c>
      <c r="F84" s="14">
        <v>1</v>
      </c>
      <c r="G84" s="18">
        <v>20</v>
      </c>
      <c r="H84" s="18">
        <v>0</v>
      </c>
      <c r="I84" s="18">
        <v>20</v>
      </c>
      <c r="J84" s="18"/>
      <c r="K84" s="18"/>
      <c r="L84" s="18"/>
      <c r="M84" s="18">
        <v>3</v>
      </c>
      <c r="N84" s="18"/>
      <c r="O84" s="18"/>
      <c r="P84" s="18"/>
      <c r="Q84" s="18"/>
    </row>
    <row r="85" s="48" customFormat="1" ht="30" customHeight="1" spans="1:17 16367:16384">
      <c r="A85" s="88"/>
      <c r="B85" s="112"/>
      <c r="C85" s="113"/>
      <c r="D85" s="14" t="s">
        <v>192</v>
      </c>
      <c r="E85" s="14" t="s">
        <v>193</v>
      </c>
      <c r="F85" s="14">
        <v>2</v>
      </c>
      <c r="G85" s="18">
        <v>40</v>
      </c>
      <c r="H85" s="18">
        <v>0</v>
      </c>
      <c r="I85" s="18">
        <v>40</v>
      </c>
      <c r="J85" s="18"/>
      <c r="K85" s="18"/>
      <c r="L85" s="18"/>
      <c r="M85" s="18">
        <v>3</v>
      </c>
      <c r="N85" s="18"/>
      <c r="O85" s="18"/>
      <c r="P85" s="18"/>
      <c r="Q85" s="18"/>
    </row>
    <row r="86" s="48" customFormat="1" ht="30" customHeight="1" spans="1:17 16367:16384">
      <c r="A86" s="88"/>
      <c r="B86" s="112"/>
      <c r="C86" s="113"/>
      <c r="D86" s="14" t="s">
        <v>194</v>
      </c>
      <c r="E86" s="14" t="s">
        <v>195</v>
      </c>
      <c r="F86" s="14">
        <v>1</v>
      </c>
      <c r="G86" s="18">
        <v>20</v>
      </c>
      <c r="H86" s="18">
        <v>0</v>
      </c>
      <c r="I86" s="18">
        <v>20</v>
      </c>
      <c r="J86" s="105"/>
      <c r="K86" s="105"/>
      <c r="L86" s="105"/>
      <c r="M86" s="18">
        <v>3</v>
      </c>
      <c r="N86" s="105"/>
      <c r="O86" s="18"/>
      <c r="P86" s="18"/>
      <c r="Q86" s="18"/>
    </row>
    <row r="87" s="48" customFormat="1" ht="30" customHeight="1" spans="1:17 16367:16384">
      <c r="A87" s="88"/>
      <c r="B87" s="112"/>
      <c r="C87" s="113"/>
      <c r="D87" s="14" t="s">
        <v>196</v>
      </c>
      <c r="E87" s="14" t="s">
        <v>197</v>
      </c>
      <c r="F87" s="14">
        <v>1</v>
      </c>
      <c r="G87" s="14">
        <v>20</v>
      </c>
      <c r="H87" s="14">
        <v>0</v>
      </c>
      <c r="I87" s="14">
        <v>20</v>
      </c>
      <c r="J87" s="14"/>
      <c r="K87" s="14"/>
      <c r="L87" s="14"/>
      <c r="M87" s="14"/>
      <c r="N87" s="14">
        <v>3</v>
      </c>
      <c r="O87" s="14"/>
      <c r="P87" s="14"/>
      <c r="Q87" s="18"/>
    </row>
    <row r="88" s="48" customFormat="1" ht="30" customHeight="1" spans="1:17 16367:16384">
      <c r="A88" s="88"/>
      <c r="B88" s="112"/>
      <c r="C88" s="113"/>
      <c r="D88" s="14" t="s">
        <v>198</v>
      </c>
      <c r="E88" s="14" t="s">
        <v>199</v>
      </c>
      <c r="F88" s="14">
        <v>2</v>
      </c>
      <c r="G88" s="14">
        <v>40</v>
      </c>
      <c r="H88" s="14">
        <v>0</v>
      </c>
      <c r="I88" s="14">
        <v>40</v>
      </c>
      <c r="J88" s="14"/>
      <c r="K88" s="14"/>
      <c r="L88" s="14"/>
      <c r="M88" s="14"/>
      <c r="N88" s="14">
        <v>3</v>
      </c>
      <c r="O88" s="14"/>
      <c r="P88" s="14"/>
      <c r="Q88" s="18"/>
    </row>
    <row r="89" s="49" customFormat="1" ht="30" customHeight="1" spans="1:17 16367:16384">
      <c r="A89" s="88"/>
      <c r="B89" s="112"/>
      <c r="C89" s="113"/>
      <c r="D89" s="14" t="s">
        <v>200</v>
      </c>
      <c r="E89" s="14" t="s">
        <v>201</v>
      </c>
      <c r="F89" s="14">
        <v>2</v>
      </c>
      <c r="G89" s="14">
        <v>40</v>
      </c>
      <c r="H89" s="14">
        <v>0</v>
      </c>
      <c r="I89" s="14">
        <v>40</v>
      </c>
      <c r="J89" s="14"/>
      <c r="K89" s="14"/>
      <c r="L89" s="14"/>
      <c r="M89" s="14"/>
      <c r="N89" s="14">
        <v>2</v>
      </c>
      <c r="O89" s="105"/>
      <c r="P89" s="14"/>
      <c r="Q89" s="105"/>
      <c r="XEM89" s="48"/>
      <c r="XEN89" s="48"/>
      <c r="XEO89" s="48"/>
      <c r="XEP89" s="48"/>
      <c r="XEQ89" s="48"/>
      <c r="XER89" s="48"/>
      <c r="XES89" s="48"/>
      <c r="XET89" s="48"/>
      <c r="XEU89" s="48"/>
      <c r="XEV89" s="48"/>
      <c r="XEW89" s="48"/>
      <c r="XEX89" s="48"/>
      <c r="XEY89" s="48"/>
      <c r="XEZ89" s="48"/>
      <c r="XFA89" s="48"/>
      <c r="XFB89" s="48"/>
      <c r="XFC89" s="48"/>
      <c r="XFD89" s="48"/>
    </row>
    <row r="90" s="48" customFormat="1" ht="30" customHeight="1" spans="1:17 16367:16384">
      <c r="A90" s="88"/>
      <c r="B90" s="112"/>
      <c r="C90" s="113"/>
      <c r="D90" s="14" t="s">
        <v>202</v>
      </c>
      <c r="E90" s="14" t="s">
        <v>201</v>
      </c>
      <c r="F90" s="14">
        <v>2</v>
      </c>
      <c r="G90" s="14">
        <v>40</v>
      </c>
      <c r="H90" s="14">
        <v>0</v>
      </c>
      <c r="I90" s="14">
        <v>40</v>
      </c>
      <c r="J90" s="14"/>
      <c r="K90" s="14"/>
      <c r="L90" s="14"/>
      <c r="M90" s="14"/>
      <c r="N90" s="14"/>
      <c r="O90" s="14">
        <v>3</v>
      </c>
      <c r="P90" s="14"/>
      <c r="Q90" s="18"/>
    </row>
    <row r="91" s="48" customFormat="1" ht="30" customHeight="1" spans="1:17 16367:16384">
      <c r="A91" s="88"/>
      <c r="B91" s="112"/>
      <c r="C91" s="113"/>
      <c r="D91" s="11" t="s">
        <v>203</v>
      </c>
      <c r="E91" s="14" t="s">
        <v>204</v>
      </c>
      <c r="F91" s="11">
        <v>2</v>
      </c>
      <c r="G91" s="11">
        <v>40</v>
      </c>
      <c r="H91" s="11">
        <v>0</v>
      </c>
      <c r="I91" s="11">
        <v>40</v>
      </c>
      <c r="J91" s="11"/>
      <c r="K91" s="11"/>
      <c r="L91" s="11"/>
      <c r="M91" s="11"/>
      <c r="N91" s="11"/>
      <c r="O91" s="11">
        <v>3</v>
      </c>
      <c r="P91" s="11"/>
      <c r="Q91" s="11"/>
    </row>
    <row r="92" s="48" customFormat="1" ht="30" customHeight="1" spans="1:17 16367:16384">
      <c r="A92" s="88"/>
      <c r="B92" s="112"/>
      <c r="C92" s="113"/>
      <c r="D92" s="11" t="s">
        <v>205</v>
      </c>
      <c r="E92" s="14" t="s">
        <v>206</v>
      </c>
      <c r="F92" s="11">
        <v>1</v>
      </c>
      <c r="G92" s="11">
        <v>20</v>
      </c>
      <c r="H92" s="11">
        <v>0</v>
      </c>
      <c r="I92" s="11">
        <v>20</v>
      </c>
      <c r="J92" s="11"/>
      <c r="K92" s="11"/>
      <c r="L92" s="11"/>
      <c r="M92" s="11" t="s">
        <v>207</v>
      </c>
      <c r="N92" s="11"/>
      <c r="P92" s="11"/>
      <c r="Q92" s="11"/>
    </row>
    <row r="93" s="49" customFormat="1" ht="30" customHeight="1" spans="1:17 16367:16384">
      <c r="A93" s="88"/>
      <c r="B93" s="112"/>
      <c r="C93" s="113"/>
      <c r="D93" s="66" t="s">
        <v>208</v>
      </c>
      <c r="E93" s="14" t="s">
        <v>209</v>
      </c>
      <c r="F93" s="14">
        <v>1</v>
      </c>
      <c r="G93" s="14">
        <v>20</v>
      </c>
      <c r="H93" s="14">
        <v>0</v>
      </c>
      <c r="I93" s="14">
        <v>20</v>
      </c>
      <c r="J93" s="11"/>
      <c r="K93" s="11"/>
      <c r="L93" s="11"/>
      <c r="M93" s="11"/>
      <c r="N93" s="11"/>
      <c r="O93" s="11" t="s">
        <v>207</v>
      </c>
      <c r="P93" s="93"/>
      <c r="Q93" s="11"/>
      <c r="XEM93" s="48"/>
      <c r="XEN93" s="48"/>
      <c r="XEO93" s="48"/>
      <c r="XEP93" s="48"/>
      <c r="XEQ93" s="48"/>
      <c r="XER93" s="48"/>
      <c r="XES93" s="48"/>
      <c r="XET93" s="48"/>
      <c r="XEU93" s="48"/>
      <c r="XEV93" s="48"/>
      <c r="XEW93" s="48"/>
      <c r="XEX93" s="48"/>
      <c r="XEY93" s="48"/>
      <c r="XEZ93" s="48"/>
      <c r="XFA93" s="48"/>
      <c r="XFB93" s="48"/>
      <c r="XFC93" s="48"/>
      <c r="XFD93" s="48"/>
    </row>
    <row r="94" s="48" customFormat="1" ht="30" customHeight="1" spans="1:17 16367:16384">
      <c r="A94" s="88"/>
      <c r="B94" s="112"/>
      <c r="C94" s="113"/>
      <c r="D94" s="14" t="s">
        <v>210</v>
      </c>
      <c r="E94" s="14" t="s">
        <v>211</v>
      </c>
      <c r="F94" s="14">
        <v>3</v>
      </c>
      <c r="G94" s="14">
        <v>60</v>
      </c>
      <c r="H94" s="18">
        <v>0</v>
      </c>
      <c r="I94" s="14">
        <v>60</v>
      </c>
      <c r="J94" s="14"/>
      <c r="K94" s="14"/>
      <c r="L94" s="14"/>
      <c r="M94" s="14"/>
      <c r="N94" s="105" t="s">
        <v>212</v>
      </c>
      <c r="O94" s="18"/>
      <c r="P94" s="93"/>
      <c r="Q94" s="93"/>
    </row>
    <row r="95" s="48" customFormat="1" ht="30" customHeight="1" spans="1:17 16367:16384">
      <c r="A95" s="88"/>
      <c r="B95" s="114"/>
      <c r="C95" s="115"/>
      <c r="D95" s="14" t="s">
        <v>213</v>
      </c>
      <c r="E95" s="18" t="s">
        <v>214</v>
      </c>
      <c r="F95" s="18">
        <v>12</v>
      </c>
      <c r="G95" s="14">
        <v>240</v>
      </c>
      <c r="H95" s="14">
        <v>0</v>
      </c>
      <c r="I95" s="14">
        <v>240</v>
      </c>
      <c r="J95" s="18"/>
      <c r="K95" s="18"/>
      <c r="L95" s="18"/>
      <c r="M95" s="18"/>
      <c r="N95" s="18" t="s">
        <v>215</v>
      </c>
      <c r="O95" s="18" t="s">
        <v>215</v>
      </c>
      <c r="P95" s="93"/>
      <c r="Q95" s="93"/>
    </row>
    <row r="96" s="50" customFormat="1" ht="20" customHeight="1" spans="1:17 16367:16384">
      <c r="A96" s="116"/>
      <c r="B96" s="117" t="s">
        <v>216</v>
      </c>
      <c r="C96" s="118"/>
      <c r="D96" s="118"/>
      <c r="E96" s="119"/>
      <c r="F96" s="90">
        <f>SUM(F78:F95)</f>
        <v>37</v>
      </c>
      <c r="G96" s="90">
        <f>SUM(G78:G93)+15*20</f>
        <v>740</v>
      </c>
      <c r="H96" s="90">
        <f>O100</f>
        <v>0</v>
      </c>
      <c r="I96" s="90">
        <f>SUM(I78:I95)</f>
        <v>740</v>
      </c>
      <c r="J96" s="90">
        <f>SUM(J78:J95)</f>
        <v>2</v>
      </c>
      <c r="K96" s="90">
        <f>SUM(K78:K95)</f>
        <v>0</v>
      </c>
      <c r="L96" s="90">
        <f>SUM(L78:L95)</f>
        <v>14</v>
      </c>
      <c r="M96" s="90">
        <f>SUM(M78:M95)+1</f>
        <v>10</v>
      </c>
      <c r="N96" s="90">
        <f>SUM(N78:N95)+9</f>
        <v>17</v>
      </c>
      <c r="O96" s="90">
        <f>SUM(O78:O95)+7</f>
        <v>13</v>
      </c>
      <c r="P96" s="90">
        <v>0</v>
      </c>
      <c r="Q96" s="90">
        <v>0</v>
      </c>
    </row>
    <row r="97" s="48" customFormat="1" ht="126" customHeight="1" spans="1:17">
      <c r="A97" s="120" t="s">
        <v>217</v>
      </c>
      <c r="B97" s="121"/>
      <c r="C97" s="121"/>
      <c r="D97" s="121"/>
      <c r="E97" s="121"/>
      <c r="F97" s="121"/>
      <c r="G97" s="121"/>
      <c r="H97" s="121"/>
      <c r="I97" s="121"/>
      <c r="J97" s="121"/>
      <c r="K97" s="121"/>
      <c r="L97" s="121"/>
      <c r="M97" s="121"/>
      <c r="N97" s="121"/>
      <c r="O97" s="121"/>
      <c r="P97" s="121"/>
      <c r="Q97" s="121"/>
    </row>
  </sheetData>
  <sheetProtection selectLockedCells="1" formatRows="0" insertRows="0" insertColumns="0" deleteRows="0" sort="0" autoFilter="0" pivotTables="0"/>
  <mergeCells count="47">
    <mergeCell ref="A1:Q1"/>
    <mergeCell ref="A2:Q2"/>
    <mergeCell ref="F3:I3"/>
    <mergeCell ref="J3:Q3"/>
    <mergeCell ref="J4:K4"/>
    <mergeCell ref="L4:M4"/>
    <mergeCell ref="N4:O4"/>
    <mergeCell ref="P4:Q4"/>
    <mergeCell ref="B36:E36"/>
    <mergeCell ref="D37:I37"/>
    <mergeCell ref="D38:I38"/>
    <mergeCell ref="B40:E40"/>
    <mergeCell ref="C47:E47"/>
    <mergeCell ref="C56:E56"/>
    <mergeCell ref="B57:E57"/>
    <mergeCell ref="R74:T74"/>
    <mergeCell ref="B77:E77"/>
    <mergeCell ref="B96:E96"/>
    <mergeCell ref="A97:Q97"/>
    <mergeCell ref="A6:A40"/>
    <mergeCell ref="A41:A77"/>
    <mergeCell ref="A78:A96"/>
    <mergeCell ref="B6:B35"/>
    <mergeCell ref="B37:B39"/>
    <mergeCell ref="B41:B56"/>
    <mergeCell ref="B58:B76"/>
    <mergeCell ref="C6:C12"/>
    <mergeCell ref="C13:C15"/>
    <mergeCell ref="C16:C19"/>
    <mergeCell ref="C20:C26"/>
    <mergeCell ref="C27:C34"/>
    <mergeCell ref="C41:C46"/>
    <mergeCell ref="C48:C55"/>
    <mergeCell ref="C58:C61"/>
    <mergeCell ref="C62:C64"/>
    <mergeCell ref="C65:C68"/>
    <mergeCell ref="C69:C76"/>
    <mergeCell ref="D3:D5"/>
    <mergeCell ref="E3:E5"/>
    <mergeCell ref="F4:F5"/>
    <mergeCell ref="G4:G5"/>
    <mergeCell ref="H4:H5"/>
    <mergeCell ref="I4:I5"/>
    <mergeCell ref="A3:C5"/>
    <mergeCell ref="J37:Q38"/>
    <mergeCell ref="J27:M30"/>
    <mergeCell ref="B78:C95"/>
  </mergeCells>
  <printOptions horizontalCentered="1" verticalCentered="1"/>
  <pageMargins left="0.236111111111111" right="0.236111111111111" top="0" bottom="0" header="0.314583333333333" footer="0.314583333333333"/>
  <pageSetup paperSize="9" scale="87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7"/>
  <sheetViews>
    <sheetView zoomScale="115" zoomScaleNormal="115" topLeftCell="A6" workbookViewId="0">
      <selection activeCell="I15" sqref="I15"/>
    </sheetView>
  </sheetViews>
  <sheetFormatPr defaultColWidth="9" defaultRowHeight="14.4"/>
  <cols>
    <col min="1" max="1" width="9.37037037037037" customWidth="1"/>
    <col min="2" max="2" width="13.2407407407407" customWidth="1"/>
    <col min="3" max="3" width="7.88888888888889" customWidth="1"/>
    <col min="4" max="4" width="7.25925925925926" customWidth="1"/>
    <col min="5" max="12" width="6.5" customWidth="1"/>
  </cols>
  <sheetData>
    <row r="1" s="31" customFormat="1" ht="20" customHeight="1" spans="1:12">
      <c r="A1" s="33" t="s">
        <v>218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</row>
    <row r="2" ht="20.4" spans="1:12">
      <c r="A2" s="34" t="s">
        <v>219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</row>
    <row r="3" s="32" customFormat="1" ht="15" customHeight="1" spans="1:12">
      <c r="A3" s="35" t="s">
        <v>220</v>
      </c>
      <c r="B3" s="36" t="s">
        <v>221</v>
      </c>
      <c r="C3" s="37" t="s">
        <v>222</v>
      </c>
      <c r="D3" s="37" t="s">
        <v>223</v>
      </c>
      <c r="E3" s="38" t="s">
        <v>224</v>
      </c>
      <c r="F3" s="38"/>
      <c r="G3" s="38"/>
      <c r="H3" s="38"/>
      <c r="I3" s="38"/>
      <c r="J3" s="38"/>
      <c r="K3" s="38"/>
      <c r="L3" s="38"/>
    </row>
    <row r="4" s="32" customFormat="1" ht="10.8" spans="1:12">
      <c r="A4" s="39"/>
      <c r="B4" s="40"/>
      <c r="C4" s="37"/>
      <c r="D4" s="37"/>
      <c r="E4" s="38" t="s">
        <v>225</v>
      </c>
      <c r="F4" s="38" t="s">
        <v>226</v>
      </c>
      <c r="G4" s="38" t="s">
        <v>227</v>
      </c>
      <c r="H4" s="38" t="s">
        <v>228</v>
      </c>
      <c r="I4" s="38" t="s">
        <v>229</v>
      </c>
      <c r="J4" s="38" t="s">
        <v>230</v>
      </c>
      <c r="K4" s="38" t="s">
        <v>231</v>
      </c>
      <c r="L4" s="38" t="s">
        <v>232</v>
      </c>
    </row>
    <row r="5" s="32" customFormat="1" ht="20" customHeight="1" spans="1:12">
      <c r="A5" s="13" t="s">
        <v>233</v>
      </c>
      <c r="B5" s="22" t="s">
        <v>234</v>
      </c>
      <c r="C5" s="41">
        <f>SUM(附表一!F6:F12)</f>
        <v>23</v>
      </c>
      <c r="D5" s="41">
        <f>SUM(附表一!G6:G12)</f>
        <v>414</v>
      </c>
      <c r="E5" s="42">
        <v>7</v>
      </c>
      <c r="F5" s="42">
        <v>8</v>
      </c>
      <c r="G5" s="42">
        <v>2</v>
      </c>
      <c r="H5" s="42">
        <v>3</v>
      </c>
      <c r="I5" s="42">
        <v>3</v>
      </c>
      <c r="J5" s="42">
        <v>0</v>
      </c>
      <c r="K5" s="42">
        <v>0</v>
      </c>
      <c r="L5" s="42">
        <v>0</v>
      </c>
    </row>
    <row r="6" s="32" customFormat="1" ht="20" customHeight="1" spans="1:12">
      <c r="A6" s="18"/>
      <c r="B6" s="43" t="s">
        <v>235</v>
      </c>
      <c r="C6" s="44">
        <f>SUM(附表一!F13:F15)</f>
        <v>12</v>
      </c>
      <c r="D6" s="44">
        <f>SUM(附表一!G13:G15)</f>
        <v>216</v>
      </c>
      <c r="E6" s="44">
        <v>3</v>
      </c>
      <c r="F6" s="44">
        <v>3</v>
      </c>
      <c r="G6" s="44">
        <v>3</v>
      </c>
      <c r="H6" s="44">
        <v>3</v>
      </c>
      <c r="I6" s="44">
        <v>0</v>
      </c>
      <c r="J6" s="44">
        <v>0</v>
      </c>
      <c r="K6" s="44">
        <v>0</v>
      </c>
      <c r="L6" s="44">
        <v>0</v>
      </c>
    </row>
    <row r="7" s="32" customFormat="1" ht="20" customHeight="1" spans="1:12">
      <c r="A7" s="18"/>
      <c r="B7" s="43" t="s">
        <v>39</v>
      </c>
      <c r="C7" s="44">
        <f>SUM(附表一!F16:F19)</f>
        <v>4</v>
      </c>
      <c r="D7" s="44">
        <f>SUM(附表一!G16:G19)</f>
        <v>144</v>
      </c>
      <c r="E7" s="44">
        <v>1</v>
      </c>
      <c r="F7" s="44">
        <v>1</v>
      </c>
      <c r="G7" s="44">
        <v>1</v>
      </c>
      <c r="H7" s="44">
        <v>1</v>
      </c>
      <c r="I7" s="44">
        <v>0</v>
      </c>
      <c r="J7" s="44">
        <v>0</v>
      </c>
      <c r="K7" s="44">
        <v>0</v>
      </c>
      <c r="L7" s="44">
        <v>0</v>
      </c>
    </row>
    <row r="8" s="32" customFormat="1" ht="20" customHeight="1" spans="1:12">
      <c r="A8" s="18"/>
      <c r="B8" s="43" t="s">
        <v>236</v>
      </c>
      <c r="C8" s="44">
        <f>SUM(附表一!F20:F26)</f>
        <v>18</v>
      </c>
      <c r="D8" s="44">
        <f>SUM(附表一!G20:G26)</f>
        <v>324</v>
      </c>
      <c r="E8" s="44">
        <v>3</v>
      </c>
      <c r="F8" s="44">
        <v>6</v>
      </c>
      <c r="G8" s="44">
        <v>4</v>
      </c>
      <c r="H8" s="44">
        <v>3</v>
      </c>
      <c r="I8" s="44">
        <v>0</v>
      </c>
      <c r="J8" s="44">
        <v>2</v>
      </c>
      <c r="K8" s="44">
        <v>0</v>
      </c>
      <c r="L8" s="44">
        <v>0</v>
      </c>
    </row>
    <row r="9" s="32" customFormat="1" ht="20" customHeight="1" spans="1:12">
      <c r="A9" s="18"/>
      <c r="B9" s="43" t="s">
        <v>237</v>
      </c>
      <c r="C9" s="44">
        <v>11</v>
      </c>
      <c r="D9" s="44">
        <v>274</v>
      </c>
      <c r="E9" s="44">
        <v>6</v>
      </c>
      <c r="F9" s="44">
        <v>1</v>
      </c>
      <c r="G9" s="44">
        <v>1</v>
      </c>
      <c r="H9" s="44">
        <v>1</v>
      </c>
      <c r="I9" s="44">
        <v>2</v>
      </c>
      <c r="J9" s="44">
        <v>0</v>
      </c>
      <c r="K9" s="44">
        <v>0</v>
      </c>
      <c r="L9" s="44">
        <v>0</v>
      </c>
    </row>
    <row r="10" s="32" customFormat="1" ht="20" customHeight="1" spans="1:12">
      <c r="A10" s="18"/>
      <c r="B10" s="43" t="s">
        <v>238</v>
      </c>
      <c r="C10" s="44">
        <v>2</v>
      </c>
      <c r="D10" s="44">
        <v>36</v>
      </c>
      <c r="E10" s="44">
        <v>0</v>
      </c>
      <c r="F10" s="44">
        <v>0</v>
      </c>
      <c r="G10" s="44">
        <v>2</v>
      </c>
      <c r="H10" s="44">
        <v>0</v>
      </c>
      <c r="I10" s="44">
        <v>0</v>
      </c>
      <c r="J10" s="44">
        <v>0</v>
      </c>
      <c r="K10" s="44">
        <v>0</v>
      </c>
      <c r="L10" s="44">
        <v>0</v>
      </c>
    </row>
    <row r="11" s="32" customFormat="1" ht="20" customHeight="1" spans="1:12">
      <c r="A11" s="18"/>
      <c r="B11" s="22" t="s">
        <v>239</v>
      </c>
      <c r="C11" s="18">
        <v>6</v>
      </c>
      <c r="D11" s="18">
        <v>109</v>
      </c>
      <c r="E11" s="45">
        <v>2</v>
      </c>
      <c r="F11" s="45">
        <v>1</v>
      </c>
      <c r="G11" s="45">
        <v>0</v>
      </c>
      <c r="H11" s="45">
        <v>1</v>
      </c>
      <c r="I11" s="45">
        <v>0</v>
      </c>
      <c r="J11" s="45">
        <v>2</v>
      </c>
      <c r="K11" s="18">
        <v>0</v>
      </c>
      <c r="L11" s="18">
        <v>0</v>
      </c>
    </row>
    <row r="12" s="32" customFormat="1" ht="20" customHeight="1" spans="1:12">
      <c r="A12" s="42" t="s">
        <v>240</v>
      </c>
      <c r="B12" s="13" t="s">
        <v>98</v>
      </c>
      <c r="C12" s="18">
        <f>[1]附表一!F47</f>
        <v>12</v>
      </c>
      <c r="D12" s="18">
        <f>[1]附表一!G47</f>
        <v>216</v>
      </c>
      <c r="E12" s="18">
        <v>3</v>
      </c>
      <c r="F12" s="18">
        <f>[1]附表一!K47</f>
        <v>0</v>
      </c>
      <c r="G12" s="18">
        <v>5</v>
      </c>
      <c r="H12" s="18">
        <v>4</v>
      </c>
      <c r="I12" s="18">
        <f>[1]附表一!N47</f>
        <v>0</v>
      </c>
      <c r="J12" s="18">
        <f>[1]附表一!O47</f>
        <v>0</v>
      </c>
      <c r="K12" s="18">
        <f>[1]附表一!P47</f>
        <v>0</v>
      </c>
      <c r="L12" s="18">
        <f>[1]附表一!Q47</f>
        <v>0</v>
      </c>
    </row>
    <row r="13" s="32" customFormat="1" ht="20" customHeight="1" spans="1:12">
      <c r="A13" s="42"/>
      <c r="B13" s="18" t="s">
        <v>241</v>
      </c>
      <c r="C13" s="18">
        <v>19</v>
      </c>
      <c r="D13" s="18">
        <f>附表一!G56</f>
        <v>342</v>
      </c>
      <c r="E13" s="18">
        <v>0</v>
      </c>
      <c r="F13" s="18">
        <v>6</v>
      </c>
      <c r="G13" s="18">
        <v>2</v>
      </c>
      <c r="H13" s="18">
        <v>3</v>
      </c>
      <c r="I13" s="18">
        <v>6</v>
      </c>
      <c r="J13" s="18">
        <v>2</v>
      </c>
      <c r="K13" s="18">
        <v>0</v>
      </c>
      <c r="L13" s="18">
        <v>0</v>
      </c>
    </row>
    <row r="14" s="32" customFormat="1" ht="20" customHeight="1" spans="1:12">
      <c r="A14" s="42"/>
      <c r="B14" s="13" t="s">
        <v>133</v>
      </c>
      <c r="C14" s="18">
        <v>12</v>
      </c>
      <c r="D14" s="18">
        <f>附表一!G77</f>
        <v>217</v>
      </c>
      <c r="E14" s="18">
        <v>0</v>
      </c>
      <c r="F14" s="18">
        <v>1</v>
      </c>
      <c r="G14" s="18">
        <v>2</v>
      </c>
      <c r="H14" s="18">
        <v>3</v>
      </c>
      <c r="I14" s="18">
        <v>2</v>
      </c>
      <c r="J14" s="18">
        <v>4</v>
      </c>
      <c r="K14" s="18">
        <v>0</v>
      </c>
      <c r="L14" s="18">
        <v>0</v>
      </c>
    </row>
    <row r="15" ht="22" customHeight="1" spans="1:12">
      <c r="A15" s="42"/>
      <c r="B15" s="13" t="s">
        <v>176</v>
      </c>
      <c r="C15" s="18">
        <f>[1]附表一!F94</f>
        <v>37</v>
      </c>
      <c r="D15" s="18">
        <v>740</v>
      </c>
      <c r="E15" s="18">
        <v>1</v>
      </c>
      <c r="F15" s="18">
        <v>0</v>
      </c>
      <c r="G15" s="18">
        <v>6</v>
      </c>
      <c r="H15" s="18">
        <v>5</v>
      </c>
      <c r="I15" s="18">
        <v>14</v>
      </c>
      <c r="J15" s="18">
        <v>11</v>
      </c>
      <c r="K15" s="18">
        <v>0</v>
      </c>
      <c r="L15" s="18">
        <v>0</v>
      </c>
    </row>
    <row r="16" ht="17" customHeight="1" spans="1:12">
      <c r="A16" s="18" t="s">
        <v>242</v>
      </c>
      <c r="B16" s="18"/>
      <c r="C16" s="46">
        <f t="shared" ref="C16:L16" si="0">SUM(C5:C15)</f>
        <v>156</v>
      </c>
      <c r="D16" s="46">
        <f t="shared" si="0"/>
        <v>3032</v>
      </c>
      <c r="E16" s="46">
        <f t="shared" si="0"/>
        <v>26</v>
      </c>
      <c r="F16" s="46">
        <f t="shared" si="0"/>
        <v>27</v>
      </c>
      <c r="G16" s="46">
        <f t="shared" si="0"/>
        <v>28</v>
      </c>
      <c r="H16" s="46">
        <f t="shared" si="0"/>
        <v>27</v>
      </c>
      <c r="I16" s="46">
        <f t="shared" si="0"/>
        <v>27</v>
      </c>
      <c r="J16" s="46">
        <f t="shared" si="0"/>
        <v>21</v>
      </c>
      <c r="K16" s="46">
        <f t="shared" si="0"/>
        <v>0</v>
      </c>
      <c r="L16" s="46">
        <f t="shared" si="0"/>
        <v>0</v>
      </c>
    </row>
    <row r="17" ht="31" customHeight="1" spans="1:12">
      <c r="A17" s="38" t="s">
        <v>243</v>
      </c>
      <c r="B17" s="38"/>
      <c r="C17" s="47" t="s">
        <v>244</v>
      </c>
      <c r="D17" s="18"/>
      <c r="E17" s="18"/>
      <c r="F17" s="18"/>
      <c r="G17" s="18"/>
      <c r="H17" s="18"/>
      <c r="I17" s="18"/>
      <c r="J17" s="18"/>
      <c r="K17" s="18"/>
      <c r="L17" s="18"/>
    </row>
  </sheetData>
  <mergeCells count="12">
    <mergeCell ref="A1:L1"/>
    <mergeCell ref="A2:L2"/>
    <mergeCell ref="E3:L3"/>
    <mergeCell ref="A16:B16"/>
    <mergeCell ref="A17:B17"/>
    <mergeCell ref="C17:L17"/>
    <mergeCell ref="A3:A4"/>
    <mergeCell ref="A5:A11"/>
    <mergeCell ref="A12:A15"/>
    <mergeCell ref="B3:B4"/>
    <mergeCell ref="C3:C4"/>
    <mergeCell ref="D3:D4"/>
  </mergeCells>
  <pageMargins left="0.739583333333333" right="0.739583333333333" top="0.739583333333333" bottom="0.739583333333333" header="0.298611111111111" footer="0.298611111111111"/>
  <pageSetup paperSize="9" scale="98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38"/>
  <sheetViews>
    <sheetView topLeftCell="A28" workbookViewId="0">
      <selection activeCell="D41" sqref="D41"/>
    </sheetView>
  </sheetViews>
  <sheetFormatPr defaultColWidth="8.72222222222222" defaultRowHeight="14.4"/>
  <cols>
    <col min="1" max="1" width="8.69444444444444" style="3" customWidth="1"/>
    <col min="2" max="2" width="11.3796296296296" style="3" customWidth="1"/>
    <col min="3" max="3" width="20.3888888888889" style="3" customWidth="1"/>
    <col min="4" max="4" width="10.8981481481481" style="3" customWidth="1"/>
    <col min="5" max="5" width="16.3703703703704" style="3" customWidth="1"/>
    <col min="6" max="6" width="12.3333333333333" style="3" customWidth="1"/>
    <col min="7" max="16384" width="8.72222222222222" style="3"/>
  </cols>
  <sheetData>
    <row r="1" s="1" customFormat="1" ht="22" customHeight="1" spans="1:17">
      <c r="A1" s="4" t="s">
        <v>245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ht="20.4" spans="1:17">
      <c r="A2" s="5" t="s">
        <v>246</v>
      </c>
      <c r="B2" s="5"/>
      <c r="C2" s="5"/>
      <c r="D2" s="5"/>
      <c r="E2" s="5"/>
      <c r="F2" s="5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s="2" customFormat="1" ht="52" customHeight="1" spans="1:17">
      <c r="A3" s="7" t="s">
        <v>247</v>
      </c>
      <c r="B3" s="7" t="s">
        <v>248</v>
      </c>
      <c r="C3" s="7" t="s">
        <v>249</v>
      </c>
      <c r="D3" s="7" t="s">
        <v>250</v>
      </c>
      <c r="E3" s="7" t="s">
        <v>251</v>
      </c>
      <c r="F3" s="7" t="s">
        <v>252</v>
      </c>
      <c r="G3" s="8"/>
      <c r="H3" s="8"/>
      <c r="I3" s="8"/>
      <c r="J3" s="8"/>
      <c r="K3" s="8"/>
      <c r="L3" s="8"/>
      <c r="M3" s="8"/>
      <c r="N3" s="8"/>
      <c r="O3" s="8"/>
      <c r="P3" s="8"/>
      <c r="Q3" s="8"/>
    </row>
    <row r="4" s="2" customFormat="1" ht="20" customHeight="1" spans="1:17">
      <c r="A4" s="9" t="s">
        <v>253</v>
      </c>
      <c r="B4" s="10" t="s">
        <v>254</v>
      </c>
      <c r="C4" s="11" t="s">
        <v>40</v>
      </c>
      <c r="D4" s="11">
        <v>1</v>
      </c>
      <c r="E4" s="11">
        <v>32</v>
      </c>
      <c r="F4" s="11">
        <v>1</v>
      </c>
      <c r="H4" s="8"/>
      <c r="I4" s="8"/>
      <c r="J4" s="8"/>
      <c r="K4" s="8"/>
      <c r="L4" s="8"/>
      <c r="M4" s="8"/>
      <c r="N4" s="8"/>
      <c r="O4" s="8"/>
      <c r="P4" s="8"/>
      <c r="Q4" s="8"/>
    </row>
    <row r="5" s="2" customFormat="1" ht="20" customHeight="1" spans="1:17">
      <c r="A5" s="9"/>
      <c r="B5" s="12"/>
      <c r="C5" s="11" t="s">
        <v>42</v>
      </c>
      <c r="D5" s="11">
        <v>1</v>
      </c>
      <c r="E5" s="11">
        <v>32</v>
      </c>
      <c r="F5" s="11">
        <v>2</v>
      </c>
      <c r="H5" s="8"/>
      <c r="I5" s="8"/>
      <c r="J5" s="8"/>
      <c r="K5" s="8"/>
      <c r="L5" s="8"/>
      <c r="M5" s="8"/>
      <c r="N5" s="8"/>
      <c r="O5" s="8"/>
      <c r="P5" s="8"/>
      <c r="Q5" s="8"/>
    </row>
    <row r="6" s="2" customFormat="1" ht="20" customHeight="1" spans="1:17">
      <c r="A6" s="9"/>
      <c r="B6" s="12"/>
      <c r="C6" s="11" t="s">
        <v>44</v>
      </c>
      <c r="D6" s="11">
        <v>1</v>
      </c>
      <c r="E6" s="11">
        <v>32</v>
      </c>
      <c r="F6" s="11">
        <v>3</v>
      </c>
      <c r="H6" s="8"/>
      <c r="I6" s="8"/>
      <c r="J6" s="8"/>
      <c r="K6" s="8"/>
      <c r="L6" s="8"/>
      <c r="M6" s="8"/>
      <c r="N6" s="8"/>
      <c r="O6" s="8"/>
      <c r="P6" s="8"/>
      <c r="Q6" s="8"/>
    </row>
    <row r="7" s="2" customFormat="1" ht="20" customHeight="1" spans="1:17">
      <c r="A7" s="9"/>
      <c r="B7" s="12"/>
      <c r="C7" s="11" t="s">
        <v>46</v>
      </c>
      <c r="D7" s="11">
        <v>1</v>
      </c>
      <c r="E7" s="11">
        <v>32</v>
      </c>
      <c r="F7" s="11">
        <v>4</v>
      </c>
      <c r="H7" s="8"/>
      <c r="I7" s="8"/>
      <c r="J7" s="8"/>
      <c r="K7" s="8"/>
      <c r="L7" s="8"/>
      <c r="M7" s="8"/>
      <c r="N7" s="8"/>
      <c r="O7" s="8"/>
      <c r="P7" s="8"/>
      <c r="Q7" s="8"/>
    </row>
    <row r="8" s="2" customFormat="1" ht="20" customHeight="1" spans="1:17">
      <c r="A8" s="9"/>
      <c r="B8" s="12"/>
      <c r="C8" s="13" t="s">
        <v>75</v>
      </c>
      <c r="D8" s="14">
        <v>2</v>
      </c>
      <c r="E8" s="14" t="s">
        <v>255</v>
      </c>
      <c r="F8" s="15">
        <v>1</v>
      </c>
      <c r="G8" s="8"/>
      <c r="H8" s="8"/>
      <c r="I8" s="8"/>
      <c r="J8" s="8"/>
      <c r="K8" s="8"/>
      <c r="L8" s="8"/>
      <c r="M8" s="8"/>
      <c r="N8" s="8"/>
      <c r="O8" s="8"/>
      <c r="P8" s="8"/>
      <c r="Q8" s="8"/>
    </row>
    <row r="9" s="2" customFormat="1" ht="20" customHeight="1" spans="1:17">
      <c r="A9" s="9"/>
      <c r="B9" s="16" t="s">
        <v>176</v>
      </c>
      <c r="C9" s="17" t="s">
        <v>256</v>
      </c>
      <c r="D9" s="14">
        <v>1</v>
      </c>
      <c r="E9" s="18">
        <v>20</v>
      </c>
      <c r="F9" s="15">
        <v>1</v>
      </c>
      <c r="G9" s="8"/>
      <c r="H9" s="8"/>
      <c r="I9" s="8"/>
      <c r="J9" s="8"/>
      <c r="K9" s="8"/>
      <c r="L9" s="8"/>
      <c r="M9" s="8"/>
      <c r="N9" s="8"/>
      <c r="O9" s="8"/>
      <c r="P9" s="8"/>
      <c r="Q9" s="8"/>
    </row>
    <row r="10" s="2" customFormat="1" ht="20" customHeight="1" spans="1:17">
      <c r="A10" s="9"/>
      <c r="B10" s="19"/>
      <c r="C10" s="17" t="s">
        <v>257</v>
      </c>
      <c r="D10" s="14">
        <v>1</v>
      </c>
      <c r="E10" s="14">
        <v>20</v>
      </c>
      <c r="F10" s="15">
        <v>3</v>
      </c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</row>
    <row r="11" s="2" customFormat="1" ht="20" customHeight="1" spans="1:17">
      <c r="A11" s="9"/>
      <c r="B11" s="19"/>
      <c r="C11" s="17" t="s">
        <v>258</v>
      </c>
      <c r="D11" s="14">
        <v>2</v>
      </c>
      <c r="E11" s="14">
        <v>40</v>
      </c>
      <c r="F11" s="15">
        <v>3</v>
      </c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</row>
    <row r="12" s="2" customFormat="1" ht="20" customHeight="1" spans="1:17">
      <c r="A12" s="9"/>
      <c r="B12" s="19"/>
      <c r="C12" s="17" t="s">
        <v>259</v>
      </c>
      <c r="D12" s="14">
        <v>1</v>
      </c>
      <c r="E12" s="18">
        <v>20</v>
      </c>
      <c r="F12" s="15">
        <v>3</v>
      </c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</row>
    <row r="13" s="2" customFormat="1" ht="20" customHeight="1" spans="1:17">
      <c r="A13" s="9"/>
      <c r="B13" s="19"/>
      <c r="C13" s="17" t="s">
        <v>260</v>
      </c>
      <c r="D13" s="14">
        <v>1</v>
      </c>
      <c r="E13" s="18">
        <v>20</v>
      </c>
      <c r="F13" s="15">
        <v>3</v>
      </c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</row>
    <row r="14" s="2" customFormat="1" ht="20" customHeight="1" spans="1:17">
      <c r="A14" s="9"/>
      <c r="B14" s="19"/>
      <c r="C14" s="17" t="s">
        <v>261</v>
      </c>
      <c r="D14" s="14">
        <v>1</v>
      </c>
      <c r="E14" s="14">
        <v>20</v>
      </c>
      <c r="F14" s="15">
        <v>3</v>
      </c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</row>
    <row r="15" s="2" customFormat="1" ht="20" customHeight="1" spans="1:17">
      <c r="A15" s="9"/>
      <c r="B15" s="19"/>
      <c r="C15" s="17" t="s">
        <v>262</v>
      </c>
      <c r="D15" s="14">
        <v>1</v>
      </c>
      <c r="E15" s="18">
        <v>20</v>
      </c>
      <c r="F15" s="15">
        <v>4</v>
      </c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</row>
    <row r="16" s="2" customFormat="1" ht="20" customHeight="1" spans="1:17">
      <c r="A16" s="9"/>
      <c r="B16" s="19"/>
      <c r="C16" s="17" t="s">
        <v>263</v>
      </c>
      <c r="D16" s="14">
        <v>2</v>
      </c>
      <c r="E16" s="18">
        <v>40</v>
      </c>
      <c r="F16" s="15">
        <v>4</v>
      </c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</row>
    <row r="17" s="2" customFormat="1" ht="20" customHeight="1" spans="1:17">
      <c r="A17" s="9"/>
      <c r="B17" s="19"/>
      <c r="C17" s="17" t="s">
        <v>264</v>
      </c>
      <c r="D17" s="14">
        <v>1</v>
      </c>
      <c r="E17" s="18">
        <v>20</v>
      </c>
      <c r="F17" s="15">
        <v>4</v>
      </c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</row>
    <row r="18" s="2" customFormat="1" ht="20" customHeight="1" spans="1:17">
      <c r="A18" s="9"/>
      <c r="B18" s="19"/>
      <c r="C18" s="17" t="s">
        <v>265</v>
      </c>
      <c r="D18" s="14">
        <v>1</v>
      </c>
      <c r="E18" s="14">
        <v>20</v>
      </c>
      <c r="F18" s="15">
        <v>5</v>
      </c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</row>
    <row r="19" s="2" customFormat="1" ht="20" customHeight="1" spans="1:17">
      <c r="A19" s="9"/>
      <c r="B19" s="19"/>
      <c r="C19" s="17" t="s">
        <v>266</v>
      </c>
      <c r="D19" s="14">
        <v>2</v>
      </c>
      <c r="E19" s="14">
        <v>40</v>
      </c>
      <c r="F19" s="15">
        <v>5</v>
      </c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</row>
    <row r="20" s="2" customFormat="1" ht="20" customHeight="1" spans="1:17">
      <c r="A20" s="9"/>
      <c r="B20" s="19"/>
      <c r="C20" s="17" t="s">
        <v>267</v>
      </c>
      <c r="D20" s="14">
        <v>2</v>
      </c>
      <c r="E20" s="14">
        <v>40</v>
      </c>
      <c r="F20" s="15">
        <v>5</v>
      </c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</row>
    <row r="21" s="2" customFormat="1" ht="20" customHeight="1" spans="1:17">
      <c r="A21" s="9"/>
      <c r="B21" s="19"/>
      <c r="C21" s="20" t="s">
        <v>268</v>
      </c>
      <c r="D21" s="11">
        <v>2</v>
      </c>
      <c r="E21" s="14">
        <v>40</v>
      </c>
      <c r="F21" s="15">
        <v>6</v>
      </c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</row>
    <row r="22" s="2" customFormat="1" ht="20" customHeight="1" spans="1:17">
      <c r="A22" s="9"/>
      <c r="B22" s="19"/>
      <c r="C22" s="20" t="s">
        <v>269</v>
      </c>
      <c r="D22" s="11">
        <v>2</v>
      </c>
      <c r="E22" s="11">
        <v>40</v>
      </c>
      <c r="F22" s="15">
        <v>6</v>
      </c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</row>
    <row r="23" s="2" customFormat="1" ht="20" customHeight="1" spans="1:17">
      <c r="A23" s="9"/>
      <c r="B23" s="19"/>
      <c r="C23" s="20" t="s">
        <v>270</v>
      </c>
      <c r="D23" s="11">
        <v>1</v>
      </c>
      <c r="E23" s="11">
        <v>20</v>
      </c>
      <c r="F23" s="15">
        <v>6</v>
      </c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</row>
    <row r="24" s="2" customFormat="1" ht="20" customHeight="1" spans="1:17">
      <c r="A24" s="9"/>
      <c r="B24" s="19"/>
      <c r="C24" s="17" t="s">
        <v>208</v>
      </c>
      <c r="D24" s="14">
        <v>1</v>
      </c>
      <c r="E24" s="14">
        <v>20</v>
      </c>
      <c r="F24" s="15">
        <v>7</v>
      </c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</row>
    <row r="25" s="2" customFormat="1" ht="20" customHeight="1" spans="1:17">
      <c r="A25" s="9"/>
      <c r="B25" s="19"/>
      <c r="C25" s="17" t="s">
        <v>271</v>
      </c>
      <c r="D25" s="14">
        <v>3</v>
      </c>
      <c r="E25" s="14" t="s">
        <v>212</v>
      </c>
      <c r="F25" s="15">
        <v>7</v>
      </c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</row>
    <row r="26" s="2" customFormat="1" ht="20" customHeight="1" spans="1:17">
      <c r="A26" s="9"/>
      <c r="B26" s="21"/>
      <c r="C26" s="17" t="s">
        <v>272</v>
      </c>
      <c r="D26" s="18">
        <v>12</v>
      </c>
      <c r="E26" s="14" t="s">
        <v>273</v>
      </c>
      <c r="F26" s="15">
        <v>8</v>
      </c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</row>
    <row r="27" s="2" customFormat="1" ht="20" customHeight="1" spans="1:17">
      <c r="A27" s="9"/>
      <c r="B27" s="16" t="s">
        <v>274</v>
      </c>
      <c r="C27" s="22" t="s">
        <v>275</v>
      </c>
      <c r="D27" s="18">
        <v>1.5</v>
      </c>
      <c r="E27" s="18">
        <v>27</v>
      </c>
      <c r="F27" s="14">
        <v>2</v>
      </c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</row>
    <row r="28" s="2" customFormat="1" ht="20" customHeight="1" spans="1:17">
      <c r="A28" s="9"/>
      <c r="B28" s="19"/>
      <c r="C28" s="14" t="s">
        <v>121</v>
      </c>
      <c r="D28" s="18">
        <v>1.5</v>
      </c>
      <c r="E28" s="18">
        <v>27</v>
      </c>
      <c r="F28" s="14">
        <v>4</v>
      </c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</row>
    <row r="29" s="2" customFormat="1" ht="20" customHeight="1" spans="1:17">
      <c r="A29" s="9"/>
      <c r="B29" s="21"/>
      <c r="C29" s="22" t="s">
        <v>276</v>
      </c>
      <c r="D29" s="18">
        <v>1</v>
      </c>
      <c r="E29" s="18">
        <v>18</v>
      </c>
      <c r="F29" s="14">
        <v>6</v>
      </c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</row>
    <row r="30" s="2" customFormat="1" ht="20" customHeight="1" spans="1:17">
      <c r="A30" s="9"/>
      <c r="B30" s="16" t="s">
        <v>277</v>
      </c>
      <c r="C30" s="23" t="s">
        <v>135</v>
      </c>
      <c r="D30" s="18">
        <v>1</v>
      </c>
      <c r="E30" s="18">
        <v>20</v>
      </c>
      <c r="F30" s="14">
        <v>1</v>
      </c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</row>
    <row r="31" s="2" customFormat="1" ht="20" customHeight="1" spans="1:17">
      <c r="A31" s="9"/>
      <c r="B31" s="21"/>
      <c r="C31" s="14" t="s">
        <v>173</v>
      </c>
      <c r="D31" s="18">
        <v>1</v>
      </c>
      <c r="E31" s="14">
        <v>18</v>
      </c>
      <c r="F31" s="14">
        <v>6</v>
      </c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</row>
    <row r="32" s="2" customFormat="1" ht="20" customHeight="1" spans="1:17">
      <c r="A32" s="9"/>
      <c r="B32" s="13" t="s">
        <v>278</v>
      </c>
      <c r="C32" s="24" t="s">
        <v>151</v>
      </c>
      <c r="D32" s="18">
        <v>1</v>
      </c>
      <c r="E32" s="14">
        <v>18</v>
      </c>
      <c r="F32" s="14">
        <v>4</v>
      </c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</row>
    <row r="33" s="2" customFormat="1" ht="15" customHeight="1" spans="1:17">
      <c r="A33" s="9"/>
      <c r="B33" s="18"/>
      <c r="C33" s="24" t="s">
        <v>153</v>
      </c>
      <c r="D33" s="18">
        <v>1</v>
      </c>
      <c r="E33" s="14">
        <v>18</v>
      </c>
      <c r="F33" s="14">
        <v>5</v>
      </c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</row>
    <row r="34" s="2" customFormat="1" ht="15" customHeight="1" spans="1:17">
      <c r="A34" s="9"/>
      <c r="B34" s="18"/>
      <c r="C34" s="24" t="s">
        <v>279</v>
      </c>
      <c r="D34" s="18">
        <v>1</v>
      </c>
      <c r="E34" s="14">
        <v>18</v>
      </c>
      <c r="F34" s="14">
        <v>6</v>
      </c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</row>
    <row r="35" s="2" customFormat="1" ht="15" customHeight="1" spans="1:17">
      <c r="A35" s="9"/>
      <c r="B35" s="18"/>
      <c r="C35" s="24" t="s">
        <v>157</v>
      </c>
      <c r="D35" s="18">
        <v>1</v>
      </c>
      <c r="E35" s="14">
        <v>18</v>
      </c>
      <c r="F35" s="14">
        <v>6</v>
      </c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</row>
    <row r="36" s="2" customFormat="1" ht="15" customHeight="1" spans="1:17">
      <c r="A36" s="25" t="s">
        <v>280</v>
      </c>
      <c r="B36" s="26"/>
      <c r="C36" s="27"/>
      <c r="D36" s="18">
        <f>SUM(D4:D35)</f>
        <v>53</v>
      </c>
      <c r="E36" s="18">
        <f>SUM(E9:E24,E4:E7,E27:E35)+15*20+112</f>
        <v>1162</v>
      </c>
      <c r="F36" s="14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</row>
    <row r="37" s="2" customFormat="1" ht="15" customHeight="1" spans="1:17">
      <c r="A37" s="13" t="s">
        <v>281</v>
      </c>
      <c r="B37" s="18"/>
      <c r="C37" s="18"/>
      <c r="D37" s="28">
        <f>D36/156</f>
        <v>0.33974358974359</v>
      </c>
      <c r="E37" s="28"/>
      <c r="F37" s="2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</row>
    <row r="38" s="2" customFormat="1" ht="48" customHeight="1" spans="1:17">
      <c r="A38" s="29" t="s">
        <v>282</v>
      </c>
      <c r="B38" s="30"/>
      <c r="C38" s="30"/>
      <c r="D38" s="30"/>
      <c r="E38" s="30"/>
      <c r="F38" s="30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</row>
  </sheetData>
  <mergeCells count="12">
    <mergeCell ref="A1:Q1"/>
    <mergeCell ref="A2:F2"/>
    <mergeCell ref="A36:C36"/>
    <mergeCell ref="A37:C37"/>
    <mergeCell ref="D37:F37"/>
    <mergeCell ref="A38:F38"/>
    <mergeCell ref="A4:A35"/>
    <mergeCell ref="B4:B8"/>
    <mergeCell ref="B9:B26"/>
    <mergeCell ref="B27:B29"/>
    <mergeCell ref="B30:B31"/>
    <mergeCell ref="B32:B35"/>
  </mergeCells>
  <conditionalFormatting sqref="C23">
    <cfRule type="duplicateValues" dxfId="0" priority="1"/>
  </conditionalFormatting>
  <conditionalFormatting sqref="C29">
    <cfRule type="duplicateValues" dxfId="0" priority="2"/>
  </conditionalFormatting>
  <conditionalFormatting sqref="C39:C1048576">
    <cfRule type="duplicateValues" dxfId="0" priority="7"/>
  </conditionalFormatting>
  <conditionalFormatting sqref="C2:C3 C9:C22 C24:C27 C36:C38">
    <cfRule type="duplicateValues" dxfId="0" priority="3"/>
  </conditionalFormatting>
  <pageMargins left="0.75" right="0.75" top="1" bottom="1" header="0.5" footer="0.5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附表一</vt:lpstr>
      <vt:lpstr>附表二</vt:lpstr>
      <vt:lpstr>附表三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温家梅</cp:lastModifiedBy>
  <dcterms:created xsi:type="dcterms:W3CDTF">2020-05-26T01:49:00Z</dcterms:created>
  <cp:lastPrinted>2021-03-22T09:08:00Z</cp:lastPrinted>
  <dcterms:modified xsi:type="dcterms:W3CDTF">2026-09-28T09:17:21Z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32050DCC23E545E9B9FFDCA40B43F0B0_13</vt:lpwstr>
  </property>
  <property fmtid="{D5CDD505-2E9C-101B-9397-08002B2CF9AE}" pid="4" name="CalculationRule">
    <vt:i4>0</vt:i4>
  </property>
</Properties>
</file>