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50" tabRatio="935" activeTab="1"/>
  </bookViews>
  <sheets>
    <sheet name="附表1" sheetId="22" r:id="rId1"/>
    <sheet name="附表2" sheetId="23" r:id="rId2"/>
    <sheet name="附表3" sheetId="24" r:id="rId3"/>
  </sheets>
  <externalReferences>
    <externalReference r:id="rId4"/>
  </externalReferences>
  <definedNames>
    <definedName name="_xlnm.Print_Area" localSheetId="0">附表1!$A$1:$Q$87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<sst xmlns="http://schemas.openxmlformats.org/spreadsheetml/2006/main" count="280" uniqueCount="232">
  <si>
    <r>
      <rPr>
        <sz val="10"/>
        <rFont val="宋体"/>
        <charset val="134"/>
      </rPr>
      <t>附表一</t>
    </r>
  </si>
  <si>
    <r>
      <rPr>
        <b/>
        <sz val="16"/>
        <rFont val="楷体"/>
        <charset val="134"/>
      </rPr>
      <t>课程计划进程表</t>
    </r>
    <r>
      <rPr>
        <b/>
        <sz val="16"/>
        <rFont val="楷体"/>
        <charset val="134"/>
      </rPr>
      <t xml:space="preserve">  </t>
    </r>
  </si>
  <si>
    <t>课程性质</t>
  </si>
  <si>
    <r>
      <rPr>
        <b/>
        <sz val="9"/>
        <rFont val="楷体"/>
        <charset val="134"/>
      </rPr>
      <t>课程</t>
    </r>
    <r>
      <rPr>
        <b/>
        <sz val="9"/>
        <rFont val="楷体"/>
        <charset val="134"/>
      </rPr>
      <t xml:space="preserve">
</t>
    </r>
    <r>
      <rPr>
        <b/>
        <sz val="9"/>
        <rFont val="楷体"/>
        <charset val="134"/>
      </rPr>
      <t>中文名称</t>
    </r>
  </si>
  <si>
    <r>
      <rPr>
        <b/>
        <sz val="9"/>
        <rFont val="楷体"/>
        <charset val="134"/>
      </rPr>
      <t>课程</t>
    </r>
    <r>
      <rPr>
        <b/>
        <sz val="9"/>
        <rFont val="楷体"/>
        <charset val="134"/>
      </rPr>
      <t xml:space="preserve">
</t>
    </r>
    <r>
      <rPr>
        <b/>
        <sz val="9"/>
        <rFont val="楷体"/>
        <charset val="134"/>
      </rPr>
      <t>英文名称</t>
    </r>
  </si>
  <si>
    <t>课程学分、学时分配</t>
  </si>
  <si>
    <t>各学年、学期每周课内学时</t>
  </si>
  <si>
    <t>学分</t>
  </si>
  <si>
    <r>
      <rPr>
        <b/>
        <sz val="9"/>
        <rFont val="楷体"/>
        <charset val="134"/>
      </rPr>
      <t>总</t>
    </r>
    <r>
      <rPr>
        <b/>
        <sz val="9"/>
        <rFont val="楷体"/>
        <charset val="134"/>
      </rPr>
      <t xml:space="preserve">
</t>
    </r>
    <r>
      <rPr>
        <b/>
        <sz val="9"/>
        <rFont val="楷体"/>
        <charset val="134"/>
      </rPr>
      <t>学时</t>
    </r>
  </si>
  <si>
    <t>讲授学时</t>
  </si>
  <si>
    <t>实践学时</t>
  </si>
  <si>
    <r>
      <rPr>
        <b/>
        <sz val="9"/>
        <rFont val="楷体"/>
        <charset val="134"/>
      </rPr>
      <t>1</t>
    </r>
    <r>
      <rPr>
        <b/>
        <sz val="9"/>
        <rFont val="楷体"/>
        <charset val="134"/>
      </rPr>
      <t>学年</t>
    </r>
  </si>
  <si>
    <r>
      <rPr>
        <b/>
        <sz val="9"/>
        <rFont val="楷体"/>
        <charset val="134"/>
      </rPr>
      <t>2</t>
    </r>
    <r>
      <rPr>
        <b/>
        <sz val="9"/>
        <rFont val="楷体"/>
        <charset val="134"/>
      </rPr>
      <t>学年</t>
    </r>
  </si>
  <si>
    <r>
      <rPr>
        <b/>
        <sz val="9"/>
        <rFont val="楷体"/>
        <charset val="134"/>
      </rPr>
      <t>3</t>
    </r>
    <r>
      <rPr>
        <b/>
        <sz val="9"/>
        <rFont val="楷体"/>
        <charset val="134"/>
      </rPr>
      <t>学年</t>
    </r>
  </si>
  <si>
    <r>
      <rPr>
        <b/>
        <sz val="9"/>
        <rFont val="楷体"/>
        <charset val="134"/>
      </rPr>
      <t>4</t>
    </r>
    <r>
      <rPr>
        <b/>
        <sz val="9"/>
        <rFont val="楷体"/>
        <charset val="134"/>
      </rPr>
      <t>学年</t>
    </r>
  </si>
  <si>
    <t>公共教育</t>
  </si>
  <si>
    <t>公共
必修</t>
  </si>
  <si>
    <t>数学与自然科学</t>
  </si>
  <si>
    <t>高等数学（1）</t>
  </si>
  <si>
    <r>
      <rPr>
        <sz val="9"/>
        <color theme="1"/>
        <rFont val="Times New Roman"/>
        <charset val="134"/>
      </rPr>
      <t>Advanced  Mathematics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）</t>
    </r>
  </si>
  <si>
    <t>线性代数</t>
  </si>
  <si>
    <t>Linear Algebra and Experiment</t>
  </si>
  <si>
    <t>高等数学（2）</t>
  </si>
  <si>
    <r>
      <rPr>
        <sz val="9"/>
        <color theme="1"/>
        <rFont val="Times New Roman"/>
        <charset val="134"/>
      </rPr>
      <t>Advanced  Mathematics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）</t>
    </r>
  </si>
  <si>
    <t>人工智能基础与应用</t>
  </si>
  <si>
    <t>Basics and Applications of Artificial Intelligence</t>
  </si>
  <si>
    <t>大学物理（1）</t>
  </si>
  <si>
    <r>
      <rPr>
        <sz val="9"/>
        <color theme="1"/>
        <rFont val="Times New Roman"/>
        <charset val="134"/>
      </rPr>
      <t>College Physics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）</t>
    </r>
  </si>
  <si>
    <t>大学物理（2）</t>
  </si>
  <si>
    <r>
      <rPr>
        <sz val="9"/>
        <color theme="1"/>
        <rFont val="Times New Roman"/>
        <charset val="134"/>
      </rPr>
      <t>College Physics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）</t>
    </r>
  </si>
  <si>
    <t>大学物理实验（1）</t>
  </si>
  <si>
    <r>
      <rPr>
        <sz val="9"/>
        <color theme="1"/>
        <rFont val="Times New Roman"/>
        <charset val="134"/>
      </rPr>
      <t>College Physics Experiments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）</t>
    </r>
  </si>
  <si>
    <t>概率论与数理统计</t>
  </si>
  <si>
    <t>Probability Theory and Mathematical Statistics</t>
  </si>
  <si>
    <t>大学英语课</t>
  </si>
  <si>
    <t>大学英语（一）</t>
  </si>
  <si>
    <r>
      <rPr>
        <sz val="9"/>
        <rFont val="Times New Roman"/>
        <charset val="134"/>
      </rPr>
      <t>College English</t>
    </r>
    <r>
      <rPr>
        <sz val="9"/>
        <rFont val="宋体"/>
        <charset val="134"/>
      </rPr>
      <t>（一）</t>
    </r>
  </si>
  <si>
    <t>大学英语（二）</t>
  </si>
  <si>
    <r>
      <rPr>
        <sz val="9"/>
        <rFont val="Times New Roman"/>
        <charset val="134"/>
      </rPr>
      <t>College English</t>
    </r>
    <r>
      <rPr>
        <sz val="9"/>
        <rFont val="宋体"/>
        <charset val="134"/>
      </rPr>
      <t>（二）</t>
    </r>
  </si>
  <si>
    <t>大学英语（三）</t>
  </si>
  <si>
    <r>
      <rPr>
        <sz val="9"/>
        <rFont val="Times New Roman"/>
        <charset val="134"/>
      </rPr>
      <t>College English</t>
    </r>
    <r>
      <rPr>
        <sz val="9"/>
        <rFont val="宋体"/>
        <charset val="134"/>
      </rPr>
      <t>（三）</t>
    </r>
  </si>
  <si>
    <t>大学英语（四）</t>
  </si>
  <si>
    <r>
      <rPr>
        <sz val="9"/>
        <rFont val="Times New Roman"/>
        <charset val="134"/>
      </rPr>
      <t>College English</t>
    </r>
    <r>
      <rPr>
        <sz val="9"/>
        <rFont val="宋体"/>
        <charset val="134"/>
      </rPr>
      <t>（四）</t>
    </r>
  </si>
  <si>
    <t>大学体育课</t>
  </si>
  <si>
    <t>大学体育（一）</t>
  </si>
  <si>
    <r>
      <rPr>
        <sz val="9"/>
        <rFont val="Times New Roman"/>
        <charset val="134"/>
      </rPr>
      <t>Physical Education</t>
    </r>
    <r>
      <rPr>
        <sz val="9"/>
        <rFont val="宋体"/>
        <charset val="134"/>
      </rPr>
      <t>（一）</t>
    </r>
  </si>
  <si>
    <t>大学体育（二）</t>
  </si>
  <si>
    <r>
      <rPr>
        <sz val="9"/>
        <rFont val="Times New Roman"/>
        <charset val="134"/>
      </rPr>
      <t>Physical Education</t>
    </r>
    <r>
      <rPr>
        <sz val="9"/>
        <rFont val="宋体"/>
        <charset val="134"/>
      </rPr>
      <t>（二）</t>
    </r>
  </si>
  <si>
    <t>大学体育（三）</t>
  </si>
  <si>
    <r>
      <rPr>
        <sz val="9"/>
        <rFont val="Times New Roman"/>
        <charset val="134"/>
      </rPr>
      <t>Physical Education</t>
    </r>
    <r>
      <rPr>
        <sz val="9"/>
        <rFont val="宋体"/>
        <charset val="134"/>
      </rPr>
      <t>（三）</t>
    </r>
  </si>
  <si>
    <t>大学体育（四）</t>
  </si>
  <si>
    <r>
      <rPr>
        <sz val="9"/>
        <rFont val="Times New Roman"/>
        <charset val="134"/>
      </rPr>
      <t>Physical Education</t>
    </r>
    <r>
      <rPr>
        <sz val="9"/>
        <rFont val="宋体"/>
        <charset val="134"/>
      </rPr>
      <t>（四）</t>
    </r>
  </si>
  <si>
    <t>思政必修课</t>
  </si>
  <si>
    <t>习近平新时代中国特色社会主义思想概论</t>
  </si>
  <si>
    <t>Introduction to Xi Jinping's Socialist Thought with Chinese Characteristics for a New Era</t>
  </si>
  <si>
    <t>中国近现代史纲要</t>
  </si>
  <si>
    <t>Outline of Modern History of China</t>
  </si>
  <si>
    <t>思想道德与法治</t>
  </si>
  <si>
    <t>Ideological Morality and Rule of Law</t>
  </si>
  <si>
    <t>国家安全教育</t>
  </si>
  <si>
    <t>National Security Education</t>
  </si>
  <si>
    <t>毛泽东思想和中国特色社会主义理论体系概论</t>
  </si>
  <si>
    <t>Mao Zedong Thought and Theoretical System of Socialism with Chinese Characteristics</t>
  </si>
  <si>
    <t>马克思主义基本原理</t>
  </si>
  <si>
    <t>Introduction to the Basic Principle of Marxism</t>
  </si>
  <si>
    <t>形势与政策</t>
  </si>
  <si>
    <t>Situation and Policy</t>
  </si>
  <si>
    <t>通识必修课</t>
  </si>
  <si>
    <t>人文价值
（选修2门）</t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</si>
  <si>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</si>
  <si>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</si>
  <si>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</si>
  <si>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</si>
  <si>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</si>
  <si>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</si>
  <si>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</si>
  <si>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</si>
  <si>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</si>
  <si>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</si>
  <si>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</si>
  <si>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</si>
  <si>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</si>
  <si>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t>大学生心理健康教育</t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</si>
  <si>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</si>
  <si>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</si>
  <si>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</si>
  <si>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t>劳动教育课</t>
  </si>
  <si>
    <t>劳动教育</t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</si>
  <si>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</si>
  <si>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</si>
  <si>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t>公共
选修课</t>
  </si>
  <si>
    <t>美育限定性
选修课</t>
  </si>
  <si>
    <t>美育限定性选修课须修读满2学分</t>
  </si>
  <si>
    <t xml:space="preserve">    </t>
  </si>
  <si>
    <t>校级公选课、学术报告型公选课、社会实践活动认定</t>
  </si>
  <si>
    <t>校级公选课、学术报告型公选课、社会实践活动认定须修读满2学分</t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</si>
  <si>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</si>
  <si>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</si>
  <si>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</si>
  <si>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</si>
  <si>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t>专业教育</t>
  </si>
  <si>
    <t>专业
必修</t>
  </si>
  <si>
    <t>专业基础课</t>
  </si>
  <si>
    <t>高级语言程序设计</t>
  </si>
  <si>
    <t>Advanced Language Programming</t>
  </si>
  <si>
    <t>无人机系统概论</t>
  </si>
  <si>
    <t>Introduction to UAV Systems</t>
  </si>
  <si>
    <t>Python程序设计</t>
  </si>
  <si>
    <t>Python Programming</t>
  </si>
  <si>
    <t>电路与模拟电子技术</t>
  </si>
  <si>
    <t>Circuit and Analog Electronics Technology</t>
  </si>
  <si>
    <t>信号与系统</t>
  </si>
  <si>
    <t>Signals and Systems</t>
  </si>
  <si>
    <t>数字电路与逻辑设计</t>
  </si>
  <si>
    <t>Digital Circuits and Logic Design</t>
  </si>
  <si>
    <t>自动控制原理</t>
  </si>
  <si>
    <t>Principles of Automatic Control</t>
  </si>
  <si>
    <t>专业基础课应修学分（学时）合计</t>
  </si>
  <si>
    <t>专业核心课</t>
  </si>
  <si>
    <t>空气动力学与飞行原理</t>
  </si>
  <si>
    <t>Aerodynamics and Flight Principles</t>
  </si>
  <si>
    <t>航空模型及小型无人机技术</t>
  </si>
  <si>
    <t>Aviation Models and Small UAV Technology</t>
  </si>
  <si>
    <t>飞控系统原理</t>
  </si>
  <si>
    <t>Flight Control Principles</t>
  </si>
  <si>
    <t>无人机动力系统</t>
  </si>
  <si>
    <t>UAV Power System</t>
  </si>
  <si>
    <t>航空气象</t>
  </si>
  <si>
    <t>Aviation Meteorology</t>
  </si>
  <si>
    <t>无人机适航与法规</t>
  </si>
  <si>
    <t>UAV Airworthiness and Regulations</t>
  </si>
  <si>
    <t>通信与导航</t>
  </si>
  <si>
    <t>Communication and Navigation</t>
  </si>
  <si>
    <t>无人机飞行控制技术</t>
  </si>
  <si>
    <t>UAV Flight Control Technology</t>
  </si>
  <si>
    <t>无人机集群飞行</t>
  </si>
  <si>
    <t>UAV Swarm Flight</t>
  </si>
  <si>
    <t>无人机反制技术</t>
  </si>
  <si>
    <t>UAV Countermeasure Technology</t>
  </si>
  <si>
    <t>专业核心课应修学分（学时）合计</t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</si>
  <si>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</si>
  <si>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</si>
  <si>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</si>
  <si>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工程制图与CAD</t>
  </si>
  <si>
    <t>Engineering Drawing and CAD</t>
  </si>
  <si>
    <t>飞行器复合材料制造工艺</t>
  </si>
  <si>
    <t>Composite Manufacturing Process</t>
  </si>
  <si>
    <t>路径规划</t>
  </si>
  <si>
    <t>Path Planning</t>
  </si>
  <si>
    <t>数据处理与分析</t>
  </si>
  <si>
    <t>Data Processing and Analysis</t>
  </si>
  <si>
    <t>任务载荷基础</t>
  </si>
  <si>
    <t>Fundamentals of Mission Payloads</t>
  </si>
  <si>
    <t>嵌入式系统与工程实践</t>
  </si>
  <si>
    <t>Embedded Systems and Engineering Practice</t>
  </si>
  <si>
    <t>开源飞控二次开发</t>
  </si>
  <si>
    <t>Open-Source Flight Controller Development</t>
  </si>
  <si>
    <t>就业指导（理论+实践）</t>
  </si>
  <si>
    <t>Employment Guidance (Theory and Practice)</t>
  </si>
  <si>
    <t>无人机空中交通管理</t>
  </si>
  <si>
    <t>UAV Air Traffic Management</t>
  </si>
  <si>
    <t>专业选修课应修学分（学时）合计</t>
  </si>
  <si>
    <t>工程实践与毕业设计</t>
  </si>
  <si>
    <t>工程实践类</t>
  </si>
  <si>
    <t>无人机模拟飞行</t>
  </si>
  <si>
    <t>UAV Simulation Flight</t>
  </si>
  <si>
    <t>电路与模拟电子技术实践</t>
  </si>
  <si>
    <t>Practice of Circuit and Analog Electronic Technology</t>
  </si>
  <si>
    <t>无人机组装调试与维护</t>
  </si>
  <si>
    <t>UAV Assembly, Debugging, and Maintenance</t>
  </si>
  <si>
    <t>无人机地面站与任务规划</t>
  </si>
  <si>
    <t>UAV  Ground Station and Mission Planning</t>
  </si>
  <si>
    <t>无人机实景三维建模</t>
  </si>
  <si>
    <t>UAV Realistic 3D Modeling</t>
  </si>
  <si>
    <t>电气与控制系统设计实训</t>
  </si>
  <si>
    <t>Electrical and Control System Design Training</t>
  </si>
  <si>
    <t>无人机系统创新设计</t>
  </si>
  <si>
    <t>UAV  Systems Innovative Design</t>
  </si>
  <si>
    <t>行业载荷巡检实训</t>
  </si>
  <si>
    <t>Industry Payload Inspection Training</t>
  </si>
  <si>
    <t>机器视觉算法综合实训</t>
  </si>
  <si>
    <t>Comprehensive Training of Machine Vision Algorithms</t>
  </si>
  <si>
    <t>无人机外场飞行</t>
  </si>
  <si>
    <t>UAV Outfield Flight</t>
  </si>
  <si>
    <t>认识实习</t>
  </si>
  <si>
    <t>Cognition Practice</t>
  </si>
  <si>
    <t>1周</t>
  </si>
  <si>
    <t>工作实习</t>
  </si>
  <si>
    <t>Work Practice</t>
  </si>
  <si>
    <t>3周</t>
  </si>
  <si>
    <t>毕业设计</t>
  </si>
  <si>
    <t xml:space="preserve">Graduation Project </t>
  </si>
  <si>
    <t>12周</t>
  </si>
  <si>
    <t>6周</t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</si>
  <si>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</si>
  <si>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3. </t>
    </r>
    <r>
      <rPr>
        <sz val="9"/>
        <rFont val="宋体"/>
        <charset val="134"/>
      </rPr>
      <t>工程制图与CAD、路径规划、数据处理与分析、任务载荷基础、就业指导（理论+实践）为限定选修；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</si>
  <si>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</si>
  <si>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</si>
  <si>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</si>
  <si>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</si>
  <si>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</si>
  <si>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</si>
  <si>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</si>
  <si>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</si>
  <si>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</si>
  <si>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</si>
  <si>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</si>
  <si>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</si>
  <si>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</si>
  <si>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</si>
  <si>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</si>
  <si>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公共选修课</t>
  </si>
  <si>
    <t>总计</t>
  </si>
  <si>
    <t>特别说明</t>
  </si>
  <si>
    <t>无人驾驶航空器系统工程专业实习学期为第（7-8）学期，除实习学期和第八学期外，每学期修读的各类课程总学分上限为（27）学分。</t>
  </si>
  <si>
    <r>
      <rPr>
        <sz val="10"/>
        <rFont val="宋体"/>
        <charset val="134"/>
      </rPr>
      <t>附表三</t>
    </r>
  </si>
  <si>
    <t>实践教学计划表</t>
  </si>
  <si>
    <t>课程类别</t>
  </si>
  <si>
    <t>课程名称</t>
  </si>
  <si>
    <t>开设学时或周数（课程设计、实习实训等环节按周计算）</t>
  </si>
  <si>
    <t>开设学期</t>
  </si>
  <si>
    <t>实践教学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</si>
  <si>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</si>
  <si>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大学物理实验</t>
  </si>
  <si>
    <t>无人机模拟飞行(1)</t>
  </si>
  <si>
    <t>毕业设计(论文)</t>
  </si>
  <si>
    <t>专业必修</t>
  </si>
  <si>
    <t>Python语言设计</t>
  </si>
  <si>
    <t>嵌入式系统与工程实际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</si>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</sst>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楷体"/>
      <charset val="134"/>
    </font>
    <font>
      <b/>
      <sz val="10"/>
      <name val="楷体"/>
      <charset val="134"/>
    </font>
    <font>
      <sz val="10"/>
      <name val="楷体"/>
      <charset val="134"/>
    </font>
    <font>
      <sz val="9"/>
      <name val="楷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楷体"/>
      <charset val="134"/>
    </font>
    <font>
      <sz val="8"/>
      <name val="楷体"/>
      <charset val="134"/>
    </font>
    <font>
      <sz val="11"/>
      <color theme="1"/>
      <name val="楷体"/>
      <charset val="134"/>
    </font>
    <font>
      <sz val="9"/>
      <color theme="1"/>
      <name val="宋体"/>
      <charset val="134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楷体"/>
      <charset val="134"/>
    </font>
    <font>
      <b/>
      <sz val="9"/>
      <color rgb="FF000000"/>
      <name val="楷体"/>
      <charset val="134"/>
    </font>
    <font>
      <u/>
      <sz val="9"/>
      <name val="楷体"/>
      <charset val="134"/>
    </font>
    <font>
      <b/>
      <sz val="9"/>
      <name val="楷体"/>
      <charset val="134"/>
    </font>
    <font>
      <sz val="10.5"/>
      <color theme="1"/>
      <name val="楷体"/>
      <charset val="134"/>
    </font>
    <font>
      <sz val="10.5"/>
      <name val="楷体"/>
      <charset val="134"/>
    </font>
    <font>
      <sz val="8"/>
      <color theme="1"/>
      <name val="Times New Roman"/>
      <charset val="134"/>
    </font>
    <font>
      <sz val="11"/>
      <name val="宋体"/>
      <charset val="134"/>
      <scheme val="minor"/>
    </font>
    <font>
      <sz val="6"/>
      <name val="Times New Roman"/>
      <charset val="134"/>
    </font>
    <font>
      <sz val="9"/>
      <name val="宋体"/>
      <charset val="134"/>
    </font>
    <font>
      <b/>
      <sz val="9"/>
      <name val="Times New Roman"/>
      <charset val="134"/>
    </font>
    <font>
      <vertAlign val="superscript"/>
      <sz val="16"/>
      <name val="Times New Roman"/>
      <charset val="134"/>
    </font>
    <font>
      <sz val="9"/>
      <color rgb="FFFF0000"/>
      <name val="楷体"/>
      <charset val="134"/>
    </font>
    <font>
      <b/>
      <sz val="9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21" applyNumberFormat="0" applyAlignment="0" applyProtection="0">
      <alignment vertical="center"/>
    </xf>
    <xf numFmtId="0" fontId="39" fillId="6" borderId="22" applyNumberFormat="0" applyAlignment="0" applyProtection="0">
      <alignment vertical="center"/>
    </xf>
    <xf numFmtId="0" fontId="40" fillId="6" borderId="21" applyNumberFormat="0" applyAlignment="0" applyProtection="0">
      <alignment vertical="center"/>
    </xf>
    <xf numFmtId="0" fontId="41" fillId="7" borderId="23" applyNumberFormat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7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0" xfId="0" applyFo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0" fontId="20" fillId="0" borderId="1" xfId="50" applyFont="1" applyFill="1" applyBorder="1" applyAlignment="1" applyProtection="1">
      <alignment vertical="center" wrapText="1"/>
      <protection locked="0"/>
    </xf>
    <xf numFmtId="0" fontId="22" fillId="0" borderId="1" xfId="50" applyFont="1" applyFill="1" applyBorder="1" applyProtection="1">
      <alignment vertical="center"/>
      <protection locked="0"/>
    </xf>
    <xf numFmtId="0" fontId="7" fillId="0" borderId="0" xfId="50" applyFont="1" applyFill="1" applyAlignment="1" applyProtection="1">
      <alignment horizontal="center" vertical="center"/>
      <protection locked="0"/>
    </xf>
    <xf numFmtId="0" fontId="7" fillId="0" borderId="1" xfId="5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50" applyFont="1" applyFill="1" applyBorder="1" applyAlignment="1" applyProtection="1">
      <alignment horizontal="center" vertical="center" wrapText="1"/>
      <protection locked="0"/>
    </xf>
    <xf numFmtId="0" fontId="6" fillId="0" borderId="8" xfId="50" applyFont="1" applyFill="1" applyBorder="1" applyAlignment="1" applyProtection="1">
      <alignment horizontal="center" vertical="center" wrapText="1"/>
      <protection locked="0"/>
    </xf>
    <xf numFmtId="0" fontId="6" fillId="0" borderId="9" xfId="5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6" fillId="0" borderId="10" xfId="50" applyFont="1" applyFill="1" applyBorder="1" applyAlignment="1" applyProtection="1">
      <alignment horizontal="center" vertical="center" wrapText="1"/>
      <protection locked="0"/>
    </xf>
    <xf numFmtId="0" fontId="6" fillId="0" borderId="0" xfId="50" applyFont="1" applyFill="1" applyAlignment="1" applyProtection="1">
      <alignment horizontal="center" vertical="center" wrapText="1"/>
      <protection locked="0"/>
    </xf>
    <xf numFmtId="0" fontId="6" fillId="0" borderId="11" xfId="50" applyFont="1" applyFill="1" applyBorder="1" applyAlignment="1" applyProtection="1">
      <alignment horizontal="center" vertical="center" wrapText="1"/>
      <protection locked="0"/>
    </xf>
    <xf numFmtId="0" fontId="6" fillId="0" borderId="6" xfId="50" applyFont="1" applyFill="1" applyBorder="1" applyAlignment="1" applyProtection="1">
      <alignment horizontal="center" vertical="center" wrapText="1"/>
      <protection locked="0"/>
    </xf>
    <xf numFmtId="0" fontId="6" fillId="0" borderId="12" xfId="50" applyFont="1" applyFill="1" applyBorder="1" applyAlignment="1" applyProtection="1">
      <alignment horizontal="center" vertical="center" wrapText="1"/>
      <protection locked="0"/>
    </xf>
    <xf numFmtId="0" fontId="6" fillId="0" borderId="13" xfId="50" applyFont="1" applyFill="1" applyBorder="1" applyAlignment="1" applyProtection="1">
      <alignment horizontal="center" vertical="center" wrapText="1"/>
      <protection locked="0"/>
    </xf>
    <xf numFmtId="0" fontId="23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Alignment="1" applyProtection="1">
      <alignment horizontal="center" vertical="center"/>
      <protection locked="0"/>
    </xf>
    <xf numFmtId="0" fontId="7" fillId="0" borderId="0" xfId="50" applyFont="1" applyFill="1" applyProtection="1">
      <alignment vertical="center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2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 applyProtection="1">
      <alignment horizontal="center" vertical="center" wrapText="1"/>
      <protection locked="0"/>
    </xf>
    <xf numFmtId="0" fontId="19" fillId="0" borderId="1" xfId="5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>
      <alignment vertical="center"/>
    </xf>
    <xf numFmtId="0" fontId="29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28" fillId="0" borderId="15" xfId="0" applyFont="1" applyFill="1" applyBorder="1" applyAlignment="1" applyProtection="1">
      <alignment horizontal="center" vertical="center" wrapText="1"/>
      <protection locked="0"/>
    </xf>
    <xf numFmtId="0" fontId="28" fillId="0" borderId="16" xfId="0" applyFont="1" applyFill="1" applyBorder="1" applyAlignment="1" applyProtection="1">
      <alignment horizontal="center" vertical="center" wrapText="1"/>
      <protection locked="0"/>
    </xf>
    <xf numFmtId="0" fontId="28" fillId="0" borderId="7" xfId="0" applyFont="1" applyFill="1" applyBorder="1" applyAlignment="1" applyProtection="1">
      <alignment horizontal="center" vertical="center" wrapText="1"/>
      <protection locked="0"/>
    </xf>
    <xf numFmtId="0" fontId="24" fillId="0" borderId="5" xfId="0" applyFont="1" applyFill="1" applyBorder="1" applyAlignment="1" applyProtection="1">
      <alignment horizontal="left" vertical="top" wrapText="1"/>
      <protection locked="0"/>
    </xf>
    <xf numFmtId="0" fontId="24" fillId="0" borderId="8" xfId="0" applyFont="1" applyFill="1" applyBorder="1" applyAlignment="1" applyProtection="1">
      <alignment horizontal="left" vertical="top" wrapText="1"/>
      <protection locked="0"/>
    </xf>
    <xf numFmtId="0" fontId="24" fillId="0" borderId="9" xfId="0" applyFont="1" applyFill="1" applyBorder="1" applyAlignment="1" applyProtection="1">
      <alignment horizontal="left" vertical="top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application\wechat\message\xwechat_files\wxid_y6qc6s8y89nb22_e212\msg\file\2025-07\&#26080;&#20154;&#39550;&#39542;&#33322;&#31354;&#22120;&#31995;&#32479;&#24037;&#31243;&#26412;&#31185;&#19987;&#19994;&#20154;&#25165;&#22521;&#20859;&#26041;&#26696;&#65288;&#34920;&#26684;&#37096;&#20998;&#65289;-07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13">
          <cell r="F13">
            <v>3</v>
          </cell>
          <cell r="G13">
            <v>54</v>
          </cell>
        </row>
        <row r="14">
          <cell r="F14">
            <v>3</v>
          </cell>
          <cell r="G14">
            <v>54</v>
          </cell>
        </row>
        <row r="15">
          <cell r="F15">
            <v>3</v>
          </cell>
          <cell r="G15">
            <v>54</v>
          </cell>
        </row>
        <row r="16">
          <cell r="F16">
            <v>3</v>
          </cell>
          <cell r="G16">
            <v>54</v>
          </cell>
        </row>
        <row r="17">
          <cell r="F17">
            <v>1</v>
          </cell>
          <cell r="G17">
            <v>36</v>
          </cell>
        </row>
        <row r="18">
          <cell r="F18">
            <v>1</v>
          </cell>
          <cell r="G18">
            <v>36</v>
          </cell>
        </row>
        <row r="19">
          <cell r="F19">
            <v>1</v>
          </cell>
          <cell r="G19">
            <v>36</v>
          </cell>
        </row>
        <row r="20">
          <cell r="F20">
            <v>1</v>
          </cell>
          <cell r="G20">
            <v>36</v>
          </cell>
        </row>
        <row r="21">
          <cell r="F21">
            <v>3</v>
          </cell>
        </row>
        <row r="22">
          <cell r="F22">
            <v>3</v>
          </cell>
        </row>
        <row r="23">
          <cell r="F23">
            <v>3</v>
          </cell>
        </row>
        <row r="24">
          <cell r="F24">
            <v>1</v>
          </cell>
        </row>
        <row r="25">
          <cell r="F25">
            <v>3</v>
          </cell>
        </row>
        <row r="26">
          <cell r="F26">
            <v>3</v>
          </cell>
        </row>
        <row r="27">
          <cell r="F27">
            <v>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7"/>
  <sheetViews>
    <sheetView zoomScale="115" zoomScaleNormal="115" zoomScalePageLayoutView="70" zoomScaleSheetLayoutView="85" workbookViewId="0">
      <selection activeCell="G6" sqref="G6:G13"/>
    </sheetView>
  </sheetViews>
  <sheetFormatPr defaultColWidth="8.62727272727273" defaultRowHeight="14"/>
  <cols>
    <col min="1" max="2" width="4.09090909090909" customWidth="1"/>
    <col min="3" max="3" width="7.90909090909091" customWidth="1"/>
    <col min="4" max="4" width="20.9090909090909" style="47" customWidth="1"/>
    <col min="5" max="5" width="12.8181818181818" style="47" customWidth="1"/>
    <col min="6" max="9" width="4.90909090909091" customWidth="1"/>
    <col min="10" max="17" width="2.90909090909091" customWidth="1"/>
  </cols>
  <sheetData>
    <row r="1" spans="1:18">
      <c r="A1" s="48" t="s">
        <v>0</v>
      </c>
      <c r="B1" s="48"/>
      <c r="C1" s="48"/>
      <c r="D1" s="49"/>
      <c r="E1" s="49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50"/>
    </row>
    <row r="2" ht="21" spans="1:18">
      <c r="A2" s="51" t="s">
        <v>1</v>
      </c>
      <c r="B2" s="51"/>
      <c r="C2" s="51"/>
      <c r="D2" s="52"/>
      <c r="E2" s="52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0"/>
    </row>
    <row r="3" spans="1:18">
      <c r="A3" s="53" t="s">
        <v>2</v>
      </c>
      <c r="B3" s="53"/>
      <c r="C3" s="53"/>
      <c r="D3" s="53" t="s">
        <v>3</v>
      </c>
      <c r="E3" s="53" t="s">
        <v>4</v>
      </c>
      <c r="F3" s="53" t="s">
        <v>5</v>
      </c>
      <c r="G3" s="53"/>
      <c r="H3" s="53"/>
      <c r="I3" s="53"/>
      <c r="J3" s="53" t="s">
        <v>6</v>
      </c>
      <c r="K3" s="53"/>
      <c r="L3" s="53"/>
      <c r="M3" s="53"/>
      <c r="N3" s="53"/>
      <c r="O3" s="53"/>
      <c r="P3" s="53"/>
      <c r="Q3" s="53"/>
      <c r="R3" s="50"/>
    </row>
    <row r="4" spans="1:18">
      <c r="A4" s="53"/>
      <c r="B4" s="53"/>
      <c r="C4" s="53"/>
      <c r="D4" s="53"/>
      <c r="E4" s="53"/>
      <c r="F4" s="53" t="s">
        <v>7</v>
      </c>
      <c r="G4" s="53" t="s">
        <v>8</v>
      </c>
      <c r="H4" s="53" t="s">
        <v>9</v>
      </c>
      <c r="I4" s="53" t="s">
        <v>10</v>
      </c>
      <c r="J4" s="53" t="s">
        <v>11</v>
      </c>
      <c r="K4" s="53"/>
      <c r="L4" s="53" t="s">
        <v>12</v>
      </c>
      <c r="M4" s="53"/>
      <c r="N4" s="53" t="s">
        <v>13</v>
      </c>
      <c r="O4" s="53"/>
      <c r="P4" s="53" t="s">
        <v>14</v>
      </c>
      <c r="Q4" s="53"/>
      <c r="R4" s="50"/>
    </row>
    <row r="5" spans="1:18">
      <c r="A5" s="53"/>
      <c r="B5" s="53"/>
      <c r="C5" s="53"/>
      <c r="D5" s="53"/>
      <c r="E5" s="53"/>
      <c r="F5" s="53"/>
      <c r="G5" s="53"/>
      <c r="H5" s="53"/>
      <c r="I5" s="53"/>
      <c r="J5" s="53">
        <v>1</v>
      </c>
      <c r="K5" s="53">
        <v>2</v>
      </c>
      <c r="L5" s="53">
        <v>3</v>
      </c>
      <c r="M5" s="53">
        <v>4</v>
      </c>
      <c r="N5" s="53">
        <v>5</v>
      </c>
      <c r="O5" s="53">
        <v>6</v>
      </c>
      <c r="P5" s="53">
        <v>7</v>
      </c>
      <c r="Q5" s="53">
        <v>8</v>
      </c>
      <c r="R5" s="50"/>
    </row>
    <row r="6" ht="17" customHeight="1" spans="1:18">
      <c r="A6" s="42" t="s">
        <v>15</v>
      </c>
      <c r="B6" s="54" t="s">
        <v>16</v>
      </c>
      <c r="C6" s="55" t="s">
        <v>17</v>
      </c>
      <c r="D6" s="56" t="s">
        <v>18</v>
      </c>
      <c r="E6" s="57" t="s">
        <v>19</v>
      </c>
      <c r="F6" s="58">
        <v>4</v>
      </c>
      <c r="G6" s="58">
        <f t="shared" ref="G6:G17" si="0">F6*18</f>
        <v>72</v>
      </c>
      <c r="H6" s="58">
        <v>72</v>
      </c>
      <c r="I6" s="58">
        <v>0</v>
      </c>
      <c r="J6" s="58">
        <v>4</v>
      </c>
      <c r="K6" s="58"/>
      <c r="L6" s="58"/>
      <c r="M6" s="58"/>
      <c r="N6" s="58"/>
      <c r="O6" s="59"/>
      <c r="P6" s="60"/>
      <c r="Q6" s="60"/>
      <c r="R6" s="50"/>
    </row>
    <row r="7" ht="17" customHeight="1" spans="1:18">
      <c r="A7" s="42"/>
      <c r="B7" s="11"/>
      <c r="C7" s="55"/>
      <c r="D7" s="56" t="s">
        <v>20</v>
      </c>
      <c r="E7" s="57" t="s">
        <v>21</v>
      </c>
      <c r="F7" s="58">
        <v>3</v>
      </c>
      <c r="G7" s="58">
        <f t="shared" si="0"/>
        <v>54</v>
      </c>
      <c r="H7" s="58">
        <v>54</v>
      </c>
      <c r="I7" s="58">
        <v>0</v>
      </c>
      <c r="J7" s="58">
        <v>3</v>
      </c>
      <c r="K7" s="58"/>
      <c r="L7" s="58"/>
      <c r="M7" s="58"/>
      <c r="N7" s="58"/>
      <c r="O7" s="59"/>
      <c r="P7" s="60"/>
      <c r="Q7" s="60"/>
      <c r="R7" s="50"/>
    </row>
    <row r="8" ht="17" customHeight="1" spans="1:18">
      <c r="A8" s="42"/>
      <c r="B8" s="11"/>
      <c r="C8" s="55"/>
      <c r="D8" s="56" t="s">
        <v>22</v>
      </c>
      <c r="E8" s="57" t="s">
        <v>23</v>
      </c>
      <c r="F8" s="58">
        <v>5</v>
      </c>
      <c r="G8" s="58">
        <f t="shared" si="0"/>
        <v>90</v>
      </c>
      <c r="H8" s="58">
        <v>90</v>
      </c>
      <c r="I8" s="58">
        <v>0</v>
      </c>
      <c r="J8" s="58"/>
      <c r="K8" s="58">
        <v>5</v>
      </c>
      <c r="L8" s="58"/>
      <c r="M8" s="58"/>
      <c r="N8" s="58"/>
      <c r="O8" s="59"/>
      <c r="P8" s="60"/>
      <c r="Q8" s="60"/>
      <c r="R8" s="50"/>
    </row>
    <row r="9" ht="17" customHeight="1" spans="1:18">
      <c r="A9" s="42"/>
      <c r="B9" s="11"/>
      <c r="C9" s="55"/>
      <c r="D9" s="56" t="s">
        <v>24</v>
      </c>
      <c r="E9" s="57" t="s">
        <v>25</v>
      </c>
      <c r="F9" s="58">
        <v>1</v>
      </c>
      <c r="G9" s="58">
        <f t="shared" si="0"/>
        <v>18</v>
      </c>
      <c r="H9" s="58">
        <v>18</v>
      </c>
      <c r="I9" s="58">
        <v>0</v>
      </c>
      <c r="J9" s="58"/>
      <c r="K9" s="58">
        <v>2</v>
      </c>
      <c r="L9" s="58"/>
      <c r="M9" s="58"/>
      <c r="N9" s="58"/>
      <c r="O9" s="59"/>
      <c r="P9" s="60"/>
      <c r="Q9" s="60"/>
      <c r="R9" s="50"/>
    </row>
    <row r="10" ht="17" customHeight="1" spans="1:18">
      <c r="A10" s="42"/>
      <c r="B10" s="11"/>
      <c r="C10" s="55"/>
      <c r="D10" s="56" t="s">
        <v>26</v>
      </c>
      <c r="E10" s="57" t="s">
        <v>27</v>
      </c>
      <c r="F10" s="58">
        <v>3</v>
      </c>
      <c r="G10" s="58">
        <f t="shared" si="0"/>
        <v>54</v>
      </c>
      <c r="H10" s="58">
        <v>54</v>
      </c>
      <c r="I10" s="58">
        <v>0</v>
      </c>
      <c r="J10" s="58"/>
      <c r="K10" s="61"/>
      <c r="L10" s="58">
        <v>3</v>
      </c>
      <c r="M10" s="58"/>
      <c r="N10" s="58"/>
      <c r="O10" s="59"/>
      <c r="P10" s="60"/>
      <c r="Q10" s="60"/>
      <c r="R10" s="50"/>
    </row>
    <row r="11" ht="17" customHeight="1" spans="1:18">
      <c r="A11" s="42"/>
      <c r="B11" s="11"/>
      <c r="C11" s="55"/>
      <c r="D11" s="56" t="s">
        <v>28</v>
      </c>
      <c r="E11" s="57" t="s">
        <v>29</v>
      </c>
      <c r="F11" s="58">
        <v>2</v>
      </c>
      <c r="G11" s="58">
        <f t="shared" si="0"/>
        <v>36</v>
      </c>
      <c r="H11" s="58">
        <v>36</v>
      </c>
      <c r="I11" s="58">
        <v>0</v>
      </c>
      <c r="J11" s="58"/>
      <c r="K11" s="61"/>
      <c r="L11" s="58"/>
      <c r="M11" s="58">
        <v>3</v>
      </c>
      <c r="N11" s="58"/>
      <c r="O11" s="59"/>
      <c r="P11" s="60"/>
      <c r="Q11" s="60"/>
      <c r="R11" s="50"/>
    </row>
    <row r="12" ht="17" customHeight="1" spans="1:18">
      <c r="A12" s="42"/>
      <c r="B12" s="11"/>
      <c r="C12" s="55"/>
      <c r="D12" s="56" t="s">
        <v>30</v>
      </c>
      <c r="E12" s="57" t="s">
        <v>31</v>
      </c>
      <c r="F12" s="58">
        <v>1</v>
      </c>
      <c r="G12" s="58">
        <v>20</v>
      </c>
      <c r="H12" s="58">
        <v>0</v>
      </c>
      <c r="I12" s="58">
        <v>20</v>
      </c>
      <c r="J12" s="58"/>
      <c r="K12" s="61"/>
      <c r="L12" s="58"/>
      <c r="M12" s="62">
        <v>3</v>
      </c>
      <c r="N12" s="58"/>
      <c r="O12" s="59"/>
      <c r="P12" s="60"/>
      <c r="Q12" s="60"/>
      <c r="R12" s="50"/>
    </row>
    <row r="13" ht="17" customHeight="1" spans="1:18">
      <c r="A13" s="42"/>
      <c r="B13" s="11"/>
      <c r="C13" s="55"/>
      <c r="D13" s="56" t="s">
        <v>32</v>
      </c>
      <c r="E13" s="57" t="s">
        <v>33</v>
      </c>
      <c r="F13" s="58">
        <v>3</v>
      </c>
      <c r="G13" s="58">
        <f t="shared" si="0"/>
        <v>54</v>
      </c>
      <c r="H13" s="58">
        <v>54</v>
      </c>
      <c r="I13" s="58">
        <v>0</v>
      </c>
      <c r="J13" s="58"/>
      <c r="K13" s="58"/>
      <c r="L13" s="58"/>
      <c r="M13" s="58">
        <v>3</v>
      </c>
      <c r="N13" s="61"/>
      <c r="O13" s="59"/>
      <c r="P13" s="60"/>
      <c r="Q13" s="60"/>
      <c r="R13" s="50"/>
    </row>
    <row r="14" ht="17" customHeight="1" spans="1:18">
      <c r="A14" s="42"/>
      <c r="B14" s="11"/>
      <c r="C14" s="54" t="s">
        <v>34</v>
      </c>
      <c r="D14" s="56" t="s">
        <v>35</v>
      </c>
      <c r="E14" s="8" t="s">
        <v>36</v>
      </c>
      <c r="F14" s="8">
        <v>3</v>
      </c>
      <c r="G14" s="8">
        <f t="shared" si="0"/>
        <v>54</v>
      </c>
      <c r="H14" s="8">
        <v>54</v>
      </c>
      <c r="I14" s="8">
        <v>0</v>
      </c>
      <c r="J14" s="8">
        <v>3</v>
      </c>
      <c r="K14" s="8"/>
      <c r="L14" s="8"/>
      <c r="M14" s="8"/>
      <c r="N14" s="8"/>
      <c r="O14" s="8"/>
      <c r="P14" s="8"/>
      <c r="Q14" s="63"/>
      <c r="R14" s="50"/>
    </row>
    <row r="15" ht="17" customHeight="1" spans="1:18">
      <c r="A15" s="42"/>
      <c r="B15" s="11"/>
      <c r="C15" s="54"/>
      <c r="D15" s="56" t="s">
        <v>37</v>
      </c>
      <c r="E15" s="8" t="s">
        <v>38</v>
      </c>
      <c r="F15" s="8">
        <v>3</v>
      </c>
      <c r="G15" s="8">
        <f t="shared" si="0"/>
        <v>54</v>
      </c>
      <c r="H15" s="8">
        <v>54</v>
      </c>
      <c r="I15" s="8">
        <v>0</v>
      </c>
      <c r="J15" s="8"/>
      <c r="K15" s="8">
        <v>3</v>
      </c>
      <c r="L15" s="8"/>
      <c r="M15" s="8"/>
      <c r="N15" s="8"/>
      <c r="O15" s="8"/>
      <c r="P15" s="8"/>
      <c r="Q15" s="63"/>
      <c r="R15" s="50"/>
    </row>
    <row r="16" ht="17" customHeight="1" spans="1:18">
      <c r="A16" s="42"/>
      <c r="B16" s="11"/>
      <c r="C16" s="54"/>
      <c r="D16" s="56" t="s">
        <v>39</v>
      </c>
      <c r="E16" s="8" t="s">
        <v>40</v>
      </c>
      <c r="F16" s="8">
        <v>3</v>
      </c>
      <c r="G16" s="8">
        <f t="shared" si="0"/>
        <v>54</v>
      </c>
      <c r="H16" s="8">
        <v>54</v>
      </c>
      <c r="I16" s="8">
        <v>0</v>
      </c>
      <c r="J16" s="8"/>
      <c r="K16" s="8"/>
      <c r="L16" s="8">
        <v>3</v>
      </c>
      <c r="M16" s="8"/>
      <c r="N16" s="8"/>
      <c r="O16" s="8"/>
      <c r="P16" s="8"/>
      <c r="Q16" s="63"/>
      <c r="R16" s="50"/>
    </row>
    <row r="17" ht="17" customHeight="1" spans="1:18">
      <c r="A17" s="42"/>
      <c r="B17" s="11"/>
      <c r="C17" s="54"/>
      <c r="D17" s="56" t="s">
        <v>41</v>
      </c>
      <c r="E17" s="8" t="s">
        <v>42</v>
      </c>
      <c r="F17" s="8">
        <v>3</v>
      </c>
      <c r="G17" s="8">
        <f t="shared" si="0"/>
        <v>54</v>
      </c>
      <c r="H17" s="8">
        <v>54</v>
      </c>
      <c r="I17" s="8">
        <v>0</v>
      </c>
      <c r="J17" s="8"/>
      <c r="K17" s="8"/>
      <c r="L17" s="8"/>
      <c r="M17" s="8">
        <v>3</v>
      </c>
      <c r="N17" s="8"/>
      <c r="O17" s="8"/>
      <c r="P17" s="8"/>
      <c r="Q17" s="63"/>
      <c r="R17" s="50"/>
    </row>
    <row r="18" ht="17" customHeight="1" spans="1:18">
      <c r="A18" s="42"/>
      <c r="B18" s="11"/>
      <c r="C18" s="54" t="s">
        <v>43</v>
      </c>
      <c r="D18" s="56" t="s">
        <v>44</v>
      </c>
      <c r="E18" s="8" t="s">
        <v>45</v>
      </c>
      <c r="F18" s="8">
        <v>1</v>
      </c>
      <c r="G18" s="8">
        <v>36</v>
      </c>
      <c r="H18" s="8">
        <v>4</v>
      </c>
      <c r="I18" s="8">
        <v>32</v>
      </c>
      <c r="J18" s="8">
        <v>2</v>
      </c>
      <c r="K18" s="64"/>
      <c r="L18" s="64"/>
      <c r="M18" s="64"/>
      <c r="N18" s="8"/>
      <c r="O18" s="8"/>
      <c r="P18" s="8"/>
      <c r="Q18" s="63"/>
      <c r="R18" s="50"/>
    </row>
    <row r="19" ht="17" customHeight="1" spans="1:18">
      <c r="A19" s="42"/>
      <c r="B19" s="11"/>
      <c r="C19" s="54"/>
      <c r="D19" s="56" t="s">
        <v>46</v>
      </c>
      <c r="E19" s="8" t="s">
        <v>47</v>
      </c>
      <c r="F19" s="8">
        <v>1</v>
      </c>
      <c r="G19" s="8">
        <v>36</v>
      </c>
      <c r="H19" s="8">
        <v>4</v>
      </c>
      <c r="I19" s="8">
        <v>32</v>
      </c>
      <c r="J19" s="64"/>
      <c r="K19" s="8">
        <v>2</v>
      </c>
      <c r="L19" s="64"/>
      <c r="M19" s="8"/>
      <c r="N19" s="8"/>
      <c r="O19" s="8"/>
      <c r="P19" s="8"/>
      <c r="Q19" s="63"/>
      <c r="R19" s="50"/>
    </row>
    <row r="20" ht="17" customHeight="1" spans="1:18">
      <c r="A20" s="42"/>
      <c r="B20" s="11"/>
      <c r="C20" s="54"/>
      <c r="D20" s="56" t="s">
        <v>48</v>
      </c>
      <c r="E20" s="8" t="s">
        <v>49</v>
      </c>
      <c r="F20" s="8">
        <v>1</v>
      </c>
      <c r="G20" s="8">
        <v>36</v>
      </c>
      <c r="H20" s="8">
        <v>4</v>
      </c>
      <c r="I20" s="8">
        <v>32</v>
      </c>
      <c r="J20" s="8"/>
      <c r="K20" s="8"/>
      <c r="L20" s="8">
        <v>2</v>
      </c>
      <c r="M20" s="8"/>
      <c r="N20" s="8"/>
      <c r="O20" s="8"/>
      <c r="P20" s="8"/>
      <c r="Q20" s="63"/>
      <c r="R20" s="50"/>
    </row>
    <row r="21" ht="17" customHeight="1" spans="1:18">
      <c r="A21" s="42"/>
      <c r="B21" s="11"/>
      <c r="C21" s="54"/>
      <c r="D21" s="56" t="s">
        <v>50</v>
      </c>
      <c r="E21" s="8" t="s">
        <v>51</v>
      </c>
      <c r="F21" s="8">
        <v>1</v>
      </c>
      <c r="G21" s="8">
        <v>36</v>
      </c>
      <c r="H21" s="8">
        <v>4</v>
      </c>
      <c r="I21" s="8">
        <v>32</v>
      </c>
      <c r="J21" s="8"/>
      <c r="K21" s="8"/>
      <c r="L21" s="8"/>
      <c r="M21" s="8">
        <v>2</v>
      </c>
      <c r="N21" s="8"/>
      <c r="O21" s="8"/>
      <c r="P21" s="8"/>
      <c r="Q21" s="63"/>
      <c r="R21" s="50"/>
    </row>
    <row r="22" ht="17" customHeight="1" spans="1:18">
      <c r="A22" s="42"/>
      <c r="B22" s="11"/>
      <c r="C22" s="54" t="s">
        <v>52</v>
      </c>
      <c r="D22" s="56" t="s">
        <v>53</v>
      </c>
      <c r="E22" s="8" t="s">
        <v>54</v>
      </c>
      <c r="F22" s="8">
        <v>3</v>
      </c>
      <c r="G22" s="8">
        <v>54</v>
      </c>
      <c r="H22" s="8">
        <v>54</v>
      </c>
      <c r="I22" s="8">
        <v>0</v>
      </c>
      <c r="J22" s="65">
        <v>3</v>
      </c>
      <c r="K22" s="8"/>
      <c r="L22" s="8"/>
      <c r="M22" s="8"/>
      <c r="N22" s="8"/>
      <c r="O22" s="8"/>
      <c r="P22" s="8"/>
      <c r="Q22" s="8"/>
      <c r="R22" s="50"/>
    </row>
    <row r="23" ht="17" customHeight="1" spans="1:18">
      <c r="A23" s="42"/>
      <c r="B23" s="11"/>
      <c r="C23" s="54"/>
      <c r="D23" s="56" t="s">
        <v>55</v>
      </c>
      <c r="E23" s="8" t="s">
        <v>56</v>
      </c>
      <c r="F23" s="8">
        <v>3</v>
      </c>
      <c r="G23" s="8">
        <v>54</v>
      </c>
      <c r="H23" s="8">
        <v>54</v>
      </c>
      <c r="I23" s="8">
        <v>0</v>
      </c>
      <c r="J23" s="8"/>
      <c r="K23" s="8">
        <v>3</v>
      </c>
      <c r="L23" s="66"/>
      <c r="M23" s="8"/>
      <c r="N23" s="8"/>
      <c r="O23" s="8"/>
      <c r="P23" s="8"/>
      <c r="Q23" s="8"/>
      <c r="R23" s="50"/>
    </row>
    <row r="24" ht="17" customHeight="1" spans="1:18">
      <c r="A24" s="42"/>
      <c r="B24" s="11"/>
      <c r="C24" s="54"/>
      <c r="D24" s="56" t="s">
        <v>57</v>
      </c>
      <c r="E24" s="8" t="s">
        <v>58</v>
      </c>
      <c r="F24" s="8">
        <v>3</v>
      </c>
      <c r="G24" s="8">
        <v>54</v>
      </c>
      <c r="H24" s="8">
        <v>54</v>
      </c>
      <c r="I24" s="8">
        <v>0</v>
      </c>
      <c r="J24" s="8"/>
      <c r="K24" s="8">
        <v>3</v>
      </c>
      <c r="L24" s="66"/>
      <c r="M24" s="8"/>
      <c r="N24" s="8"/>
      <c r="O24" s="8"/>
      <c r="P24" s="8"/>
      <c r="Q24" s="8"/>
      <c r="R24" s="50"/>
    </row>
    <row r="25" ht="17" customHeight="1" spans="1:18">
      <c r="A25" s="42"/>
      <c r="B25" s="11"/>
      <c r="C25" s="54"/>
      <c r="D25" s="56" t="s">
        <v>59</v>
      </c>
      <c r="E25" s="8" t="s">
        <v>60</v>
      </c>
      <c r="F25" s="8">
        <v>1</v>
      </c>
      <c r="G25" s="8">
        <v>18</v>
      </c>
      <c r="H25" s="8">
        <v>18</v>
      </c>
      <c r="I25" s="8">
        <v>0</v>
      </c>
      <c r="J25" s="8"/>
      <c r="K25" s="66"/>
      <c r="L25" s="67">
        <v>1</v>
      </c>
      <c r="M25" s="67"/>
      <c r="N25" s="67"/>
      <c r="O25" s="67"/>
      <c r="P25" s="67"/>
      <c r="Q25" s="8"/>
      <c r="R25" s="50"/>
    </row>
    <row r="26" ht="17" customHeight="1" spans="1:18">
      <c r="A26" s="42"/>
      <c r="B26" s="11"/>
      <c r="C26" s="54"/>
      <c r="D26" s="56" t="s">
        <v>61</v>
      </c>
      <c r="E26" s="8" t="s">
        <v>62</v>
      </c>
      <c r="F26" s="8">
        <v>3</v>
      </c>
      <c r="G26" s="8">
        <v>54</v>
      </c>
      <c r="H26" s="8">
        <v>36</v>
      </c>
      <c r="I26" s="8">
        <v>18</v>
      </c>
      <c r="J26" s="8"/>
      <c r="K26" s="8"/>
      <c r="L26" s="8">
        <v>3</v>
      </c>
      <c r="M26" s="66"/>
      <c r="N26" s="8"/>
      <c r="O26" s="8"/>
      <c r="P26" s="8"/>
      <c r="Q26" s="8"/>
      <c r="R26" s="50"/>
    </row>
    <row r="27" ht="17" customHeight="1" spans="1:18">
      <c r="A27" s="42"/>
      <c r="B27" s="11"/>
      <c r="C27" s="54"/>
      <c r="D27" s="56" t="s">
        <v>63</v>
      </c>
      <c r="E27" s="8" t="s">
        <v>64</v>
      </c>
      <c r="F27" s="8">
        <v>3</v>
      </c>
      <c r="G27" s="8">
        <v>54</v>
      </c>
      <c r="H27" s="8">
        <v>54</v>
      </c>
      <c r="I27" s="8">
        <v>0</v>
      </c>
      <c r="J27" s="8"/>
      <c r="K27" s="8"/>
      <c r="L27" s="8"/>
      <c r="M27" s="8">
        <v>3</v>
      </c>
      <c r="N27" s="66"/>
      <c r="O27" s="8"/>
      <c r="P27" s="8"/>
      <c r="Q27" s="8"/>
      <c r="R27" s="50"/>
    </row>
    <row r="28" ht="17" customHeight="1" spans="1:18">
      <c r="A28" s="42"/>
      <c r="B28" s="11"/>
      <c r="C28" s="54"/>
      <c r="D28" s="56" t="s">
        <v>65</v>
      </c>
      <c r="E28" s="8" t="s">
        <v>66</v>
      </c>
      <c r="F28" s="8">
        <v>2</v>
      </c>
      <c r="G28" s="8">
        <v>36</v>
      </c>
      <c r="H28" s="8">
        <v>36</v>
      </c>
      <c r="I28" s="8">
        <v>0</v>
      </c>
      <c r="J28" s="8"/>
      <c r="K28" s="8"/>
      <c r="L28" s="8"/>
      <c r="M28" s="8"/>
      <c r="N28" s="8"/>
      <c r="O28" s="8">
        <v>2</v>
      </c>
      <c r="P28" s="8"/>
      <c r="Q28" s="8"/>
      <c r="R28" s="50"/>
    </row>
    <row r="29" s="46" customFormat="1" ht="17" customHeight="1" spans="1:18">
      <c r="A29" s="68"/>
      <c r="B29" s="11"/>
      <c r="C29" s="54" t="s">
        <v>67</v>
      </c>
      <c r="D29" s="56" t="s">
        <v>68</v>
      </c>
      <c r="E29" s="8" t="s">
        <v>69</v>
      </c>
      <c r="F29" s="8">
        <v>1</v>
      </c>
      <c r="G29" s="8">
        <v>18</v>
      </c>
      <c r="H29" s="8">
        <v>18</v>
      </c>
      <c r="I29" s="8">
        <v>0</v>
      </c>
      <c r="J29" s="69" t="s">
        <v>70</v>
      </c>
      <c r="K29" s="70"/>
      <c r="L29" s="70"/>
      <c r="M29" s="71"/>
      <c r="N29" s="8"/>
      <c r="O29" s="8"/>
      <c r="P29" s="8"/>
      <c r="Q29" s="8"/>
      <c r="R29" s="72"/>
    </row>
    <row r="30" s="46" customFormat="1" ht="17" customHeight="1" spans="1:18">
      <c r="A30" s="68"/>
      <c r="B30" s="11"/>
      <c r="C30" s="54"/>
      <c r="D30" s="56" t="s">
        <v>71</v>
      </c>
      <c r="E30" s="8" t="s">
        <v>72</v>
      </c>
      <c r="F30" s="8">
        <v>1</v>
      </c>
      <c r="G30" s="8">
        <v>18</v>
      </c>
      <c r="H30" s="8">
        <v>18</v>
      </c>
      <c r="I30" s="8">
        <v>0</v>
      </c>
      <c r="J30" s="73"/>
      <c r="K30" s="74"/>
      <c r="L30" s="74"/>
      <c r="M30" s="75"/>
      <c r="N30" s="8"/>
      <c r="O30" s="8"/>
      <c r="P30" s="8"/>
      <c r="Q30" s="8"/>
      <c r="R30" s="72"/>
    </row>
    <row r="31" s="46" customFormat="1" ht="17" customHeight="1" spans="1:18">
      <c r="A31" s="68"/>
      <c r="B31" s="11"/>
      <c r="C31" s="54"/>
      <c r="D31" s="56" t="s">
        <v>73</v>
      </c>
      <c r="E31" s="8" t="s">
        <v>74</v>
      </c>
      <c r="F31" s="8">
        <v>1</v>
      </c>
      <c r="G31" s="8">
        <v>18</v>
      </c>
      <c r="H31" s="8">
        <v>18</v>
      </c>
      <c r="I31" s="8">
        <v>0</v>
      </c>
      <c r="J31" s="73"/>
      <c r="K31" s="74"/>
      <c r="L31" s="74"/>
      <c r="M31" s="75"/>
      <c r="N31" s="8"/>
      <c r="O31" s="8"/>
      <c r="P31" s="8"/>
      <c r="Q31" s="8"/>
      <c r="R31" s="72"/>
    </row>
    <row r="32" s="46" customFormat="1" ht="17" customHeight="1" spans="1:18">
      <c r="A32" s="68"/>
      <c r="B32" s="11"/>
      <c r="C32" s="54"/>
      <c r="D32" s="56" t="s">
        <v>75</v>
      </c>
      <c r="E32" s="8" t="s">
        <v>76</v>
      </c>
      <c r="F32" s="8">
        <v>1</v>
      </c>
      <c r="G32" s="8">
        <v>18</v>
      </c>
      <c r="H32" s="8">
        <v>18</v>
      </c>
      <c r="I32" s="8">
        <v>0</v>
      </c>
      <c r="J32" s="76"/>
      <c r="K32" s="77"/>
      <c r="L32" s="77"/>
      <c r="M32" s="78"/>
      <c r="N32" s="8"/>
      <c r="O32" s="8"/>
      <c r="P32" s="8"/>
      <c r="Q32" s="8"/>
      <c r="R32" s="72"/>
    </row>
    <row r="33" s="46" customFormat="1" ht="17" customHeight="1" spans="1:18">
      <c r="A33" s="68"/>
      <c r="B33" s="11"/>
      <c r="C33" s="54"/>
      <c r="D33" s="56" t="s">
        <v>77</v>
      </c>
      <c r="E33" s="8" t="s">
        <v>78</v>
      </c>
      <c r="F33" s="8">
        <v>2</v>
      </c>
      <c r="G33" s="79">
        <v>36</v>
      </c>
      <c r="H33" s="8">
        <v>36</v>
      </c>
      <c r="I33" s="8">
        <v>0</v>
      </c>
      <c r="J33" s="80">
        <v>2</v>
      </c>
      <c r="K33" s="80"/>
      <c r="L33" s="80"/>
      <c r="M33" s="80"/>
      <c r="N33" s="80"/>
      <c r="O33" s="80"/>
      <c r="P33" s="80"/>
      <c r="Q33" s="80"/>
      <c r="R33" s="72"/>
    </row>
    <row r="34" s="46" customFormat="1" ht="17" customHeight="1" spans="1:18">
      <c r="A34" s="68"/>
      <c r="B34" s="11"/>
      <c r="C34" s="54"/>
      <c r="D34" s="54" t="s">
        <v>79</v>
      </c>
      <c r="E34" s="8" t="s">
        <v>80</v>
      </c>
      <c r="F34" s="80">
        <v>2</v>
      </c>
      <c r="G34" s="79" t="s">
        <v>81</v>
      </c>
      <c r="H34" s="79">
        <v>0</v>
      </c>
      <c r="I34" s="79" t="s">
        <v>81</v>
      </c>
      <c r="J34" s="80">
        <v>2</v>
      </c>
      <c r="K34" s="80"/>
      <c r="L34" s="80"/>
      <c r="M34" s="80"/>
      <c r="N34" s="80"/>
      <c r="O34" s="80"/>
      <c r="P34" s="80"/>
      <c r="Q34" s="80"/>
      <c r="R34" s="81"/>
    </row>
    <row r="35" s="46" customFormat="1" ht="17" customHeight="1" spans="1:18">
      <c r="A35" s="68"/>
      <c r="B35" s="11"/>
      <c r="C35" s="54"/>
      <c r="D35" s="56" t="s">
        <v>82</v>
      </c>
      <c r="E35" s="8" t="s">
        <v>83</v>
      </c>
      <c r="F35" s="8">
        <v>2</v>
      </c>
      <c r="G35" s="8">
        <v>36</v>
      </c>
      <c r="H35" s="8">
        <v>36</v>
      </c>
      <c r="I35" s="8">
        <v>0</v>
      </c>
      <c r="J35" s="8">
        <v>2</v>
      </c>
      <c r="K35" s="8"/>
      <c r="L35" s="8"/>
      <c r="M35" s="8"/>
      <c r="N35" s="8"/>
      <c r="O35" s="8"/>
      <c r="P35" s="8"/>
      <c r="Q35" s="8"/>
      <c r="R35" s="72"/>
    </row>
    <row r="36" s="46" customFormat="1" ht="17" customHeight="1" spans="1:18">
      <c r="A36" s="68"/>
      <c r="B36" s="11"/>
      <c r="C36" s="54"/>
      <c r="D36" s="56" t="s">
        <v>84</v>
      </c>
      <c r="E36" s="8" t="s">
        <v>85</v>
      </c>
      <c r="F36" s="8">
        <v>1</v>
      </c>
      <c r="G36" s="8">
        <v>18</v>
      </c>
      <c r="H36" s="8">
        <v>18</v>
      </c>
      <c r="I36" s="8">
        <v>0</v>
      </c>
      <c r="J36" s="8"/>
      <c r="K36" s="8"/>
      <c r="L36" s="8"/>
      <c r="M36" s="8"/>
      <c r="N36" s="8">
        <v>2</v>
      </c>
      <c r="O36" s="8"/>
      <c r="P36" s="8"/>
      <c r="Q36" s="8"/>
      <c r="R36" s="72"/>
    </row>
    <row r="37" s="46" customFormat="1" ht="28" customHeight="1" spans="1:18">
      <c r="A37" s="68"/>
      <c r="B37" s="11"/>
      <c r="C37" s="54" t="s">
        <v>86</v>
      </c>
      <c r="D37" s="56" t="s">
        <v>87</v>
      </c>
      <c r="E37" s="8" t="s">
        <v>88</v>
      </c>
      <c r="F37" s="8">
        <v>2</v>
      </c>
      <c r="G37" s="8">
        <v>36</v>
      </c>
      <c r="H37" s="8">
        <v>20</v>
      </c>
      <c r="I37" s="8">
        <v>16</v>
      </c>
      <c r="J37" s="8"/>
      <c r="K37" s="8"/>
      <c r="L37" s="8">
        <v>2</v>
      </c>
      <c r="M37" s="8"/>
      <c r="N37" s="82"/>
      <c r="O37" s="8"/>
      <c r="P37" s="8"/>
      <c r="Q37" s="8"/>
      <c r="R37" s="72"/>
    </row>
    <row r="38" ht="17" customHeight="1" spans="1:18">
      <c r="A38" s="42"/>
      <c r="B38" s="83" t="s">
        <v>89</v>
      </c>
      <c r="C38" s="83"/>
      <c r="D38" s="83"/>
      <c r="E38" s="83"/>
      <c r="F38" s="68">
        <f>SUM(F6:F37)</f>
        <v>69</v>
      </c>
      <c r="G38" s="68">
        <f>I38+H38</f>
        <v>1392</v>
      </c>
      <c r="H38" s="68">
        <f>SUM(H6:H37)</f>
        <v>1098</v>
      </c>
      <c r="I38" s="68">
        <f>SUM(I6:I37)+112</f>
        <v>294</v>
      </c>
      <c r="J38" s="68">
        <f>SUM(J33:J37,J6:J28)</f>
        <v>21</v>
      </c>
      <c r="K38" s="68">
        <f>SUM(K33:K37,K6:K28)</f>
        <v>18</v>
      </c>
      <c r="L38" s="68">
        <f>SUM(L33:L37,L6:L28)</f>
        <v>14</v>
      </c>
      <c r="M38" s="68">
        <f>SUM(M33:M37,M6:M28)</f>
        <v>17</v>
      </c>
      <c r="N38" s="68">
        <f>SUM(N6:N37)</f>
        <v>2</v>
      </c>
      <c r="O38" s="68">
        <f t="shared" ref="L38:Q38" si="1">SUM(O6:O37)</f>
        <v>2</v>
      </c>
      <c r="P38" s="68">
        <f t="shared" si="1"/>
        <v>0</v>
      </c>
      <c r="Q38" s="68">
        <f t="shared" si="1"/>
        <v>0</v>
      </c>
      <c r="R38" s="50"/>
    </row>
    <row r="39" ht="17" customHeight="1" spans="1:18">
      <c r="A39" s="42"/>
      <c r="B39" s="54" t="s">
        <v>90</v>
      </c>
      <c r="C39" s="54" t="s">
        <v>91</v>
      </c>
      <c r="D39" s="42" t="s">
        <v>92</v>
      </c>
      <c r="E39" s="42"/>
      <c r="F39" s="42"/>
      <c r="G39" s="42"/>
      <c r="H39" s="42"/>
      <c r="I39" s="42"/>
      <c r="J39" s="84" t="s">
        <v>93</v>
      </c>
      <c r="K39" s="11"/>
      <c r="L39" s="11"/>
      <c r="M39" s="11"/>
      <c r="N39" s="11"/>
      <c r="O39" s="11"/>
      <c r="P39" s="11"/>
      <c r="Q39" s="11"/>
      <c r="R39" s="50"/>
    </row>
    <row r="40" ht="17" customHeight="1" spans="1:18">
      <c r="A40" s="42"/>
      <c r="B40" s="54"/>
      <c r="C40" s="54" t="s">
        <v>94</v>
      </c>
      <c r="D40" s="42" t="s">
        <v>95</v>
      </c>
      <c r="E40" s="42"/>
      <c r="F40" s="42"/>
      <c r="G40" s="42"/>
      <c r="H40" s="42"/>
      <c r="I40" s="42"/>
      <c r="J40" s="11"/>
      <c r="K40" s="11"/>
      <c r="L40" s="11"/>
      <c r="M40" s="11"/>
      <c r="N40" s="11"/>
      <c r="O40" s="11"/>
      <c r="P40" s="11"/>
      <c r="Q40" s="11"/>
      <c r="R40" s="50"/>
    </row>
    <row r="41" ht="17" customHeight="1" spans="1:18">
      <c r="A41" s="42"/>
      <c r="B41" s="54"/>
      <c r="C41" s="85" t="s">
        <v>96</v>
      </c>
      <c r="D41" s="54" t="s">
        <v>97</v>
      </c>
      <c r="E41" s="54" t="s">
        <v>98</v>
      </c>
      <c r="F41" s="85">
        <v>2</v>
      </c>
      <c r="G41" s="85">
        <v>36</v>
      </c>
      <c r="H41" s="85">
        <v>36</v>
      </c>
      <c r="I41" s="85">
        <v>0</v>
      </c>
      <c r="J41" s="54">
        <v>2</v>
      </c>
      <c r="K41" s="86"/>
      <c r="L41" s="86"/>
      <c r="M41" s="86"/>
      <c r="N41" s="86"/>
      <c r="O41" s="86"/>
      <c r="P41" s="86"/>
      <c r="Q41" s="86"/>
      <c r="R41" s="50"/>
    </row>
    <row r="42" ht="17" customHeight="1" spans="1:18">
      <c r="A42" s="42"/>
      <c r="B42" s="83" t="s">
        <v>99</v>
      </c>
      <c r="C42" s="83"/>
      <c r="D42" s="83"/>
      <c r="E42" s="83"/>
      <c r="F42" s="54">
        <v>6</v>
      </c>
      <c r="G42" s="56">
        <v>109</v>
      </c>
      <c r="H42" s="56">
        <v>76</v>
      </c>
      <c r="I42" s="56">
        <v>33</v>
      </c>
      <c r="J42" s="54">
        <v>2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0"/>
    </row>
    <row r="43" ht="17" customHeight="1" spans="1:18">
      <c r="A43" s="42" t="s">
        <v>100</v>
      </c>
      <c r="B43" s="87" t="s">
        <v>101</v>
      </c>
      <c r="C43" s="54" t="s">
        <v>102</v>
      </c>
      <c r="D43" s="88" t="s">
        <v>103</v>
      </c>
      <c r="E43" s="57" t="s">
        <v>104</v>
      </c>
      <c r="F43" s="89">
        <v>2</v>
      </c>
      <c r="G43" s="90">
        <f t="shared" ref="G43:G49" si="2">F43*18</f>
        <v>36</v>
      </c>
      <c r="H43" s="89">
        <v>18</v>
      </c>
      <c r="I43" s="89">
        <v>18</v>
      </c>
      <c r="J43" s="89">
        <v>2</v>
      </c>
      <c r="K43" s="42"/>
      <c r="L43" s="42"/>
      <c r="M43" s="42"/>
      <c r="N43" s="42"/>
      <c r="O43" s="42"/>
      <c r="P43" s="42"/>
      <c r="Q43" s="42"/>
      <c r="R43" s="1"/>
    </row>
    <row r="44" ht="17" customHeight="1" spans="1:18">
      <c r="A44" s="42"/>
      <c r="B44" s="91"/>
      <c r="C44" s="54"/>
      <c r="D44" s="88" t="s">
        <v>105</v>
      </c>
      <c r="E44" s="57" t="s">
        <v>106</v>
      </c>
      <c r="F44" s="90">
        <v>2</v>
      </c>
      <c r="G44" s="90">
        <f t="shared" si="2"/>
        <v>36</v>
      </c>
      <c r="H44" s="90">
        <v>36</v>
      </c>
      <c r="I44" s="90">
        <v>0</v>
      </c>
      <c r="J44" s="90">
        <v>2</v>
      </c>
      <c r="K44" s="42"/>
      <c r="L44" s="42"/>
      <c r="M44" s="42"/>
      <c r="N44" s="42"/>
      <c r="O44" s="42"/>
      <c r="P44" s="42"/>
      <c r="Q44" s="42"/>
      <c r="R44" s="1"/>
    </row>
    <row r="45" ht="17" customHeight="1" spans="1:18">
      <c r="A45" s="42"/>
      <c r="B45" s="91"/>
      <c r="C45" s="54"/>
      <c r="D45" s="88" t="s">
        <v>107</v>
      </c>
      <c r="E45" s="57" t="s">
        <v>108</v>
      </c>
      <c r="F45" s="89">
        <v>2</v>
      </c>
      <c r="G45" s="90">
        <f t="shared" si="2"/>
        <v>36</v>
      </c>
      <c r="H45" s="89">
        <v>18</v>
      </c>
      <c r="I45" s="89">
        <v>18</v>
      </c>
      <c r="J45" s="89"/>
      <c r="K45" s="89">
        <v>2</v>
      </c>
      <c r="L45" s="42"/>
      <c r="M45" s="42"/>
      <c r="N45" s="42"/>
      <c r="O45" s="42"/>
      <c r="P45" s="42"/>
      <c r="Q45" s="42"/>
      <c r="R45" s="1"/>
    </row>
    <row r="46" ht="17" customHeight="1" spans="1:18">
      <c r="A46" s="42"/>
      <c r="B46" s="91"/>
      <c r="C46" s="54"/>
      <c r="D46" s="92" t="s">
        <v>109</v>
      </c>
      <c r="E46" s="57" t="s">
        <v>110</v>
      </c>
      <c r="F46" s="90">
        <v>3</v>
      </c>
      <c r="G46" s="90">
        <f t="shared" si="2"/>
        <v>54</v>
      </c>
      <c r="H46" s="90">
        <v>54</v>
      </c>
      <c r="I46" s="90">
        <v>0</v>
      </c>
      <c r="J46" s="89"/>
      <c r="K46" s="89">
        <v>3</v>
      </c>
      <c r="L46" s="89"/>
      <c r="M46" s="93"/>
      <c r="N46" s="89"/>
      <c r="O46" s="89"/>
      <c r="P46" s="94"/>
      <c r="Q46" s="95"/>
      <c r="R46" s="1"/>
    </row>
    <row r="47" ht="17" customHeight="1" spans="1:18">
      <c r="A47" s="42"/>
      <c r="B47" s="91"/>
      <c r="C47" s="54"/>
      <c r="D47" s="88" t="s">
        <v>111</v>
      </c>
      <c r="E47" s="57" t="s">
        <v>112</v>
      </c>
      <c r="F47" s="90">
        <v>2</v>
      </c>
      <c r="G47" s="90">
        <f t="shared" ref="G47" si="3">F47*18</f>
        <v>36</v>
      </c>
      <c r="H47" s="90">
        <v>18</v>
      </c>
      <c r="I47" s="90">
        <v>18</v>
      </c>
      <c r="J47" s="90"/>
      <c r="K47" s="90"/>
      <c r="L47" s="90">
        <v>2</v>
      </c>
      <c r="M47" s="89"/>
      <c r="N47" s="89"/>
      <c r="O47" s="89"/>
      <c r="P47" s="95"/>
      <c r="Q47" s="95"/>
      <c r="R47" s="1"/>
    </row>
    <row r="48" ht="17" customHeight="1" spans="1:18">
      <c r="A48" s="42"/>
      <c r="B48" s="91"/>
      <c r="C48" s="54"/>
      <c r="D48" s="88" t="s">
        <v>113</v>
      </c>
      <c r="E48" s="57" t="s">
        <v>114</v>
      </c>
      <c r="F48" s="90">
        <v>2</v>
      </c>
      <c r="G48" s="90">
        <v>36</v>
      </c>
      <c r="H48" s="90">
        <v>36</v>
      </c>
      <c r="I48" s="90">
        <v>0</v>
      </c>
      <c r="J48" s="89"/>
      <c r="K48" s="89"/>
      <c r="L48" s="89">
        <v>2</v>
      </c>
      <c r="M48" s="89"/>
      <c r="N48" s="89"/>
      <c r="O48" s="89"/>
      <c r="P48" s="95"/>
      <c r="Q48" s="95"/>
      <c r="R48" s="1"/>
    </row>
    <row r="49" ht="17" customHeight="1" spans="1:18">
      <c r="A49" s="42"/>
      <c r="B49" s="91"/>
      <c r="C49" s="54"/>
      <c r="D49" s="88" t="s">
        <v>115</v>
      </c>
      <c r="E49" s="57" t="s">
        <v>116</v>
      </c>
      <c r="F49" s="90">
        <v>3</v>
      </c>
      <c r="G49" s="90">
        <v>54</v>
      </c>
      <c r="H49" s="90">
        <v>54</v>
      </c>
      <c r="I49" s="90">
        <v>0</v>
      </c>
      <c r="J49" s="59"/>
      <c r="K49" s="59"/>
      <c r="L49" s="59">
        <v>3</v>
      </c>
      <c r="M49" s="89"/>
      <c r="N49" s="89"/>
      <c r="O49" s="89"/>
      <c r="P49" s="95"/>
      <c r="Q49" s="42"/>
      <c r="R49" s="50"/>
    </row>
    <row r="50" ht="17" customHeight="1" spans="1:18">
      <c r="A50" s="42"/>
      <c r="B50" s="91"/>
      <c r="C50" s="96" t="s">
        <v>117</v>
      </c>
      <c r="D50" s="97"/>
      <c r="E50" s="98"/>
      <c r="F50" s="42">
        <f t="shared" ref="F50:P50" si="4">SUM(F43:F49)</f>
        <v>16</v>
      </c>
      <c r="G50" s="42">
        <f t="shared" si="4"/>
        <v>288</v>
      </c>
      <c r="H50" s="42">
        <f t="shared" si="4"/>
        <v>234</v>
      </c>
      <c r="I50" s="42">
        <f t="shared" si="4"/>
        <v>54</v>
      </c>
      <c r="J50" s="42">
        <f t="shared" si="4"/>
        <v>4</v>
      </c>
      <c r="K50" s="42">
        <f t="shared" si="4"/>
        <v>5</v>
      </c>
      <c r="L50" s="42">
        <f t="shared" si="4"/>
        <v>7</v>
      </c>
      <c r="M50" s="42">
        <f t="shared" si="4"/>
        <v>0</v>
      </c>
      <c r="N50" s="42">
        <f t="shared" si="4"/>
        <v>0</v>
      </c>
      <c r="O50" s="42">
        <f t="shared" si="4"/>
        <v>0</v>
      </c>
      <c r="P50" s="42">
        <f t="shared" si="4"/>
        <v>0</v>
      </c>
      <c r="Q50" s="95">
        <v>0</v>
      </c>
      <c r="R50" s="50"/>
    </row>
    <row r="51" ht="17" customHeight="1" spans="1:18">
      <c r="A51" s="42"/>
      <c r="B51" s="91"/>
      <c r="C51" s="42" t="s">
        <v>118</v>
      </c>
      <c r="D51" s="88" t="s">
        <v>119</v>
      </c>
      <c r="E51" s="57" t="s">
        <v>120</v>
      </c>
      <c r="F51" s="90">
        <v>3</v>
      </c>
      <c r="G51" s="90">
        <f>F51*18</f>
        <v>54</v>
      </c>
      <c r="H51" s="90">
        <v>54</v>
      </c>
      <c r="I51" s="90">
        <v>0</v>
      </c>
      <c r="J51" s="89"/>
      <c r="K51" s="89"/>
      <c r="L51" s="89">
        <v>3</v>
      </c>
      <c r="M51" s="89"/>
      <c r="N51" s="89"/>
      <c r="O51" s="89"/>
      <c r="P51" s="95"/>
      <c r="Q51" s="95"/>
      <c r="R51" s="50"/>
    </row>
    <row r="52" ht="17" customHeight="1" spans="1:18">
      <c r="A52" s="42"/>
      <c r="B52" s="91"/>
      <c r="C52" s="42"/>
      <c r="D52" s="92" t="s">
        <v>121</v>
      </c>
      <c r="E52" s="57" t="s">
        <v>122</v>
      </c>
      <c r="F52" s="90">
        <v>3</v>
      </c>
      <c r="G52" s="90">
        <f>F52*18</f>
        <v>54</v>
      </c>
      <c r="H52" s="90">
        <v>54</v>
      </c>
      <c r="I52" s="90">
        <v>0</v>
      </c>
      <c r="J52" s="90"/>
      <c r="K52" s="90"/>
      <c r="L52" s="90"/>
      <c r="M52" s="89">
        <v>3</v>
      </c>
      <c r="N52" s="89"/>
      <c r="O52" s="89"/>
      <c r="P52" s="95"/>
      <c r="Q52" s="95"/>
      <c r="R52" s="50"/>
    </row>
    <row r="53" ht="17" customHeight="1" spans="1:18">
      <c r="A53" s="42"/>
      <c r="B53" s="91"/>
      <c r="C53" s="42"/>
      <c r="D53" s="88" t="s">
        <v>123</v>
      </c>
      <c r="E53" s="57" t="s">
        <v>124</v>
      </c>
      <c r="F53" s="90">
        <v>2</v>
      </c>
      <c r="G53" s="90">
        <f>F53*18</f>
        <v>36</v>
      </c>
      <c r="H53" s="90">
        <v>18</v>
      </c>
      <c r="I53" s="90">
        <v>18</v>
      </c>
      <c r="J53" s="90"/>
      <c r="K53" s="90"/>
      <c r="L53" s="90"/>
      <c r="M53" s="90">
        <v>2</v>
      </c>
      <c r="N53" s="89"/>
      <c r="O53" s="89"/>
      <c r="P53" s="95"/>
      <c r="Q53" s="95"/>
      <c r="R53" s="50"/>
    </row>
    <row r="54" ht="17" customHeight="1" spans="1:18">
      <c r="A54" s="42"/>
      <c r="B54" s="91"/>
      <c r="C54" s="42"/>
      <c r="D54" s="88" t="s">
        <v>125</v>
      </c>
      <c r="E54" s="57" t="s">
        <v>126</v>
      </c>
      <c r="F54" s="90">
        <v>1</v>
      </c>
      <c r="G54" s="90">
        <v>18</v>
      </c>
      <c r="H54" s="90">
        <v>18</v>
      </c>
      <c r="I54" s="90">
        <v>0</v>
      </c>
      <c r="J54" s="90"/>
      <c r="K54" s="90"/>
      <c r="L54" s="90"/>
      <c r="M54" s="90">
        <v>2</v>
      </c>
      <c r="N54" s="89"/>
      <c r="O54" s="89"/>
      <c r="P54" s="95"/>
      <c r="Q54" s="95"/>
      <c r="R54" s="50"/>
    </row>
    <row r="55" ht="17" customHeight="1" spans="1:18">
      <c r="A55" s="42"/>
      <c r="B55" s="91"/>
      <c r="C55" s="42"/>
      <c r="D55" s="88" t="s">
        <v>127</v>
      </c>
      <c r="E55" s="57" t="s">
        <v>128</v>
      </c>
      <c r="F55" s="90">
        <v>1</v>
      </c>
      <c r="G55" s="90">
        <v>18</v>
      </c>
      <c r="H55" s="90">
        <v>18</v>
      </c>
      <c r="I55" s="90">
        <v>0</v>
      </c>
      <c r="J55" s="89"/>
      <c r="K55" s="89"/>
      <c r="L55" s="89"/>
      <c r="M55" s="89">
        <v>2</v>
      </c>
      <c r="N55" s="89"/>
      <c r="O55" s="89"/>
      <c r="P55" s="95"/>
      <c r="Q55" s="95"/>
      <c r="R55" s="50"/>
    </row>
    <row r="56" ht="17" customHeight="1" spans="1:18">
      <c r="A56" s="42"/>
      <c r="B56" s="91"/>
      <c r="C56" s="42"/>
      <c r="D56" s="92" t="s">
        <v>129</v>
      </c>
      <c r="E56" s="99" t="s">
        <v>130</v>
      </c>
      <c r="F56" s="90">
        <v>2</v>
      </c>
      <c r="G56" s="90">
        <f>F56*18</f>
        <v>36</v>
      </c>
      <c r="H56" s="90">
        <v>36</v>
      </c>
      <c r="I56" s="90">
        <v>0</v>
      </c>
      <c r="J56" s="100"/>
      <c r="K56" s="93"/>
      <c r="L56" s="42"/>
      <c r="M56" s="89"/>
      <c r="N56" s="89">
        <v>2</v>
      </c>
      <c r="O56" s="89"/>
      <c r="P56" s="95"/>
      <c r="Q56" s="94"/>
      <c r="R56" s="50"/>
    </row>
    <row r="57" ht="17" customHeight="1" spans="1:18">
      <c r="A57" s="42"/>
      <c r="B57" s="91"/>
      <c r="C57" s="42"/>
      <c r="D57" s="88" t="s">
        <v>131</v>
      </c>
      <c r="E57" s="57" t="s">
        <v>132</v>
      </c>
      <c r="F57" s="90">
        <v>3</v>
      </c>
      <c r="G57" s="90">
        <f>F57*18</f>
        <v>54</v>
      </c>
      <c r="H57" s="90">
        <v>34</v>
      </c>
      <c r="I57" s="90">
        <v>20</v>
      </c>
      <c r="J57" s="89"/>
      <c r="K57" s="89"/>
      <c r="L57" s="89"/>
      <c r="M57" s="89"/>
      <c r="N57" s="95">
        <v>3</v>
      </c>
      <c r="O57" s="89"/>
      <c r="P57" s="95"/>
      <c r="Q57" s="95"/>
      <c r="R57" s="50"/>
    </row>
    <row r="58" ht="17" customHeight="1" spans="1:18">
      <c r="A58" s="42"/>
      <c r="B58" s="91"/>
      <c r="C58" s="42"/>
      <c r="D58" s="88" t="s">
        <v>133</v>
      </c>
      <c r="E58" s="57" t="s">
        <v>134</v>
      </c>
      <c r="F58" s="90">
        <v>2</v>
      </c>
      <c r="G58" s="90">
        <v>36</v>
      </c>
      <c r="H58" s="90">
        <v>36</v>
      </c>
      <c r="I58" s="90">
        <v>0</v>
      </c>
      <c r="J58" s="89"/>
      <c r="K58" s="89"/>
      <c r="L58" s="89"/>
      <c r="M58" s="89"/>
      <c r="N58" s="89">
        <v>2</v>
      </c>
      <c r="O58" s="89"/>
      <c r="P58" s="95"/>
      <c r="Q58" s="95"/>
      <c r="R58" s="50"/>
    </row>
    <row r="59" ht="17" customHeight="1" spans="1:18">
      <c r="A59" s="42"/>
      <c r="B59" s="91"/>
      <c r="C59" s="42"/>
      <c r="D59" s="101" t="s">
        <v>135</v>
      </c>
      <c r="E59" s="57" t="s">
        <v>136</v>
      </c>
      <c r="F59" s="102">
        <v>2</v>
      </c>
      <c r="G59" s="102">
        <f>F59*18</f>
        <v>36</v>
      </c>
      <c r="H59" s="102">
        <v>18</v>
      </c>
      <c r="I59" s="102">
        <v>18</v>
      </c>
      <c r="J59" s="103"/>
      <c r="K59" s="104"/>
      <c r="L59" s="104"/>
      <c r="M59" s="104"/>
      <c r="N59" s="105"/>
      <c r="O59" s="104">
        <v>2</v>
      </c>
      <c r="P59" s="103"/>
      <c r="Q59" s="103"/>
      <c r="R59" s="50"/>
    </row>
    <row r="60" ht="17" customHeight="1" spans="1:18">
      <c r="A60" s="42"/>
      <c r="B60" s="91"/>
      <c r="C60" s="42"/>
      <c r="D60" s="88" t="s">
        <v>137</v>
      </c>
      <c r="E60" s="57" t="s">
        <v>138</v>
      </c>
      <c r="F60" s="85">
        <v>2</v>
      </c>
      <c r="G60" s="95">
        <v>36</v>
      </c>
      <c r="H60" s="95">
        <v>36</v>
      </c>
      <c r="I60" s="89">
        <v>0</v>
      </c>
      <c r="J60" s="89"/>
      <c r="K60" s="89"/>
      <c r="L60" s="89"/>
      <c r="M60" s="89"/>
      <c r="N60" s="61"/>
      <c r="O60" s="89">
        <v>2</v>
      </c>
      <c r="P60" s="95"/>
      <c r="Q60" s="95"/>
      <c r="R60" s="50"/>
    </row>
    <row r="61" ht="17" customHeight="1" spans="1:18">
      <c r="A61" s="42"/>
      <c r="B61" s="91"/>
      <c r="C61" s="96" t="s">
        <v>139</v>
      </c>
      <c r="D61" s="97"/>
      <c r="E61" s="98"/>
      <c r="F61" s="42">
        <f>SUM(F51:F60)</f>
        <v>21</v>
      </c>
      <c r="G61" s="42">
        <f t="shared" ref="G61:Q61" si="5">SUM(G51:G60)</f>
        <v>378</v>
      </c>
      <c r="H61" s="42">
        <f t="shared" si="5"/>
        <v>322</v>
      </c>
      <c r="I61" s="42">
        <f t="shared" si="5"/>
        <v>56</v>
      </c>
      <c r="J61" s="42">
        <f t="shared" si="5"/>
        <v>0</v>
      </c>
      <c r="K61" s="42">
        <f t="shared" si="5"/>
        <v>0</v>
      </c>
      <c r="L61" s="42">
        <f t="shared" si="5"/>
        <v>3</v>
      </c>
      <c r="M61" s="42">
        <f t="shared" si="5"/>
        <v>9</v>
      </c>
      <c r="N61" s="42">
        <f t="shared" si="5"/>
        <v>7</v>
      </c>
      <c r="O61" s="42">
        <f t="shared" si="5"/>
        <v>4</v>
      </c>
      <c r="P61" s="42">
        <f t="shared" si="5"/>
        <v>0</v>
      </c>
      <c r="Q61" s="42">
        <f t="shared" si="5"/>
        <v>0</v>
      </c>
      <c r="R61" s="50"/>
    </row>
    <row r="62" ht="17" customHeight="1" spans="1:18">
      <c r="A62" s="42"/>
      <c r="B62" s="106" t="s">
        <v>140</v>
      </c>
      <c r="C62" s="106"/>
      <c r="D62" s="106"/>
      <c r="E62" s="106"/>
      <c r="F62" s="68">
        <f>F61+F50</f>
        <v>37</v>
      </c>
      <c r="G62" s="68">
        <f t="shared" ref="G62:Q62" si="6">G61+G50</f>
        <v>666</v>
      </c>
      <c r="H62" s="68">
        <f t="shared" si="6"/>
        <v>556</v>
      </c>
      <c r="I62" s="68">
        <f t="shared" si="6"/>
        <v>110</v>
      </c>
      <c r="J62" s="68">
        <f t="shared" si="6"/>
        <v>4</v>
      </c>
      <c r="K62" s="68">
        <f t="shared" si="6"/>
        <v>5</v>
      </c>
      <c r="L62" s="68">
        <f t="shared" si="6"/>
        <v>10</v>
      </c>
      <c r="M62" s="68">
        <f t="shared" si="6"/>
        <v>9</v>
      </c>
      <c r="N62" s="68">
        <f t="shared" si="6"/>
        <v>7</v>
      </c>
      <c r="O62" s="68">
        <f t="shared" si="6"/>
        <v>4</v>
      </c>
      <c r="P62" s="68">
        <f t="shared" si="6"/>
        <v>0</v>
      </c>
      <c r="Q62" s="68">
        <f t="shared" si="6"/>
        <v>0</v>
      </c>
      <c r="R62" s="50"/>
    </row>
    <row r="63" ht="17" customHeight="1" spans="1:18">
      <c r="A63" s="42"/>
      <c r="B63" s="91" t="s">
        <v>141</v>
      </c>
      <c r="C63" s="87" t="s">
        <v>142</v>
      </c>
      <c r="D63" s="88" t="s">
        <v>143</v>
      </c>
      <c r="E63" s="57" t="s">
        <v>144</v>
      </c>
      <c r="F63" s="90">
        <v>2</v>
      </c>
      <c r="G63" s="90">
        <f>F63*18</f>
        <v>36</v>
      </c>
      <c r="H63" s="90">
        <v>18</v>
      </c>
      <c r="I63" s="90">
        <v>18</v>
      </c>
      <c r="J63" s="89"/>
      <c r="K63" s="89">
        <v>2</v>
      </c>
      <c r="L63" s="89"/>
      <c r="M63" s="89"/>
      <c r="N63" s="89"/>
      <c r="O63" s="89"/>
      <c r="P63" s="95"/>
      <c r="Q63" s="95"/>
      <c r="R63" s="1"/>
    </row>
    <row r="64" ht="17" customHeight="1" spans="1:18">
      <c r="A64" s="42"/>
      <c r="B64" s="91"/>
      <c r="C64" s="91"/>
      <c r="D64" s="88" t="s">
        <v>145</v>
      </c>
      <c r="E64" s="57" t="s">
        <v>146</v>
      </c>
      <c r="F64" s="90">
        <v>1</v>
      </c>
      <c r="G64" s="90">
        <f>F64*18</f>
        <v>18</v>
      </c>
      <c r="H64" s="90">
        <v>18</v>
      </c>
      <c r="I64" s="90">
        <v>0</v>
      </c>
      <c r="J64" s="89"/>
      <c r="K64" s="89"/>
      <c r="L64" s="89">
        <v>2</v>
      </c>
      <c r="M64" s="89"/>
      <c r="N64" s="89"/>
      <c r="O64" s="89"/>
      <c r="P64" s="95"/>
      <c r="Q64" s="95"/>
      <c r="R64" s="50"/>
    </row>
    <row r="65" ht="17" customHeight="1" spans="1:18">
      <c r="A65" s="42"/>
      <c r="B65" s="91"/>
      <c r="C65" s="91"/>
      <c r="D65" s="88" t="s">
        <v>147</v>
      </c>
      <c r="E65" s="57" t="s">
        <v>148</v>
      </c>
      <c r="F65" s="90">
        <v>2</v>
      </c>
      <c r="G65" s="90">
        <f>F65*18</f>
        <v>36</v>
      </c>
      <c r="H65" s="90">
        <v>18</v>
      </c>
      <c r="I65" s="90">
        <v>18</v>
      </c>
      <c r="J65" s="90"/>
      <c r="K65" s="90"/>
      <c r="L65" s="90"/>
      <c r="M65" s="90"/>
      <c r="N65" s="89">
        <v>2</v>
      </c>
      <c r="O65" s="89"/>
      <c r="P65" s="95"/>
      <c r="Q65" s="95"/>
      <c r="R65" s="1"/>
    </row>
    <row r="66" ht="17" customHeight="1" spans="1:18">
      <c r="A66" s="42"/>
      <c r="B66" s="91"/>
      <c r="C66" s="91"/>
      <c r="D66" s="88" t="s">
        <v>149</v>
      </c>
      <c r="E66" s="57" t="s">
        <v>150</v>
      </c>
      <c r="F66" s="90">
        <v>2</v>
      </c>
      <c r="G66" s="90">
        <v>36</v>
      </c>
      <c r="H66" s="90">
        <v>18</v>
      </c>
      <c r="I66" s="90">
        <v>18</v>
      </c>
      <c r="J66" s="90"/>
      <c r="K66" s="90"/>
      <c r="L66" s="90"/>
      <c r="M66" s="90"/>
      <c r="N66" s="90">
        <v>2</v>
      </c>
      <c r="O66" s="90"/>
      <c r="P66" s="90"/>
      <c r="Q66" s="90"/>
      <c r="R66" s="1"/>
    </row>
    <row r="67" ht="17" customHeight="1" spans="1:18">
      <c r="A67" s="42"/>
      <c r="B67" s="91"/>
      <c r="C67" s="91"/>
      <c r="D67" s="88" t="s">
        <v>151</v>
      </c>
      <c r="E67" s="57" t="s">
        <v>152</v>
      </c>
      <c r="F67" s="90">
        <v>2</v>
      </c>
      <c r="G67" s="90">
        <f>F67*18</f>
        <v>36</v>
      </c>
      <c r="H67" s="90">
        <v>36</v>
      </c>
      <c r="I67" s="90">
        <v>0</v>
      </c>
      <c r="J67" s="90"/>
      <c r="K67" s="90"/>
      <c r="L67" s="90"/>
      <c r="M67" s="90"/>
      <c r="N67" s="90">
        <v>2</v>
      </c>
      <c r="O67" s="89"/>
      <c r="P67" s="95"/>
      <c r="Q67" s="95"/>
      <c r="R67" s="1"/>
    </row>
    <row r="68" ht="17" customHeight="1" spans="1:18">
      <c r="A68" s="42"/>
      <c r="B68" s="91"/>
      <c r="C68" s="91"/>
      <c r="D68" s="88" t="s">
        <v>153</v>
      </c>
      <c r="E68" s="57" t="s">
        <v>154</v>
      </c>
      <c r="F68" s="90">
        <v>2</v>
      </c>
      <c r="G68" s="90">
        <f>F68*18</f>
        <v>36</v>
      </c>
      <c r="H68" s="90">
        <v>18</v>
      </c>
      <c r="I68" s="90">
        <v>18</v>
      </c>
      <c r="J68" s="59"/>
      <c r="K68" s="59"/>
      <c r="L68" s="59"/>
      <c r="M68" s="59"/>
      <c r="N68" s="89"/>
      <c r="O68" s="89">
        <v>2</v>
      </c>
      <c r="P68" s="95"/>
      <c r="Q68" s="95"/>
      <c r="R68" s="50"/>
    </row>
    <row r="69" ht="17" customHeight="1" spans="1:18">
      <c r="A69" s="42"/>
      <c r="B69" s="91"/>
      <c r="C69" s="91"/>
      <c r="D69" s="88" t="s">
        <v>155</v>
      </c>
      <c r="E69" s="57" t="s">
        <v>156</v>
      </c>
      <c r="F69" s="90">
        <v>2</v>
      </c>
      <c r="G69" s="90">
        <f>F69*18</f>
        <v>36</v>
      </c>
      <c r="H69" s="90">
        <v>36</v>
      </c>
      <c r="I69" s="90">
        <v>0</v>
      </c>
      <c r="J69" s="59"/>
      <c r="K69" s="59"/>
      <c r="L69" s="59"/>
      <c r="M69" s="59"/>
      <c r="N69" s="89"/>
      <c r="O69" s="89">
        <v>2</v>
      </c>
      <c r="P69" s="95"/>
      <c r="Q69" s="95"/>
      <c r="R69" s="50"/>
    </row>
    <row r="70" ht="17" customHeight="1" spans="1:18">
      <c r="A70" s="42"/>
      <c r="B70" s="91"/>
      <c r="C70" s="91"/>
      <c r="D70" s="92" t="s">
        <v>157</v>
      </c>
      <c r="E70" s="57" t="s">
        <v>158</v>
      </c>
      <c r="F70" s="89">
        <v>2</v>
      </c>
      <c r="G70" s="90">
        <f>F70*18</f>
        <v>36</v>
      </c>
      <c r="H70" s="89">
        <v>18</v>
      </c>
      <c r="I70" s="89">
        <v>18</v>
      </c>
      <c r="J70" s="89"/>
      <c r="K70" s="89"/>
      <c r="L70" s="89"/>
      <c r="M70" s="89"/>
      <c r="N70" s="89"/>
      <c r="O70" s="89">
        <v>2</v>
      </c>
      <c r="Q70" s="95"/>
      <c r="R70" s="50"/>
    </row>
    <row r="71" ht="17" customHeight="1" spans="1:18">
      <c r="A71" s="42"/>
      <c r="B71" s="91"/>
      <c r="C71" s="91"/>
      <c r="D71" s="92" t="s">
        <v>159</v>
      </c>
      <c r="E71" s="57" t="s">
        <v>160</v>
      </c>
      <c r="F71" s="89">
        <v>2</v>
      </c>
      <c r="G71" s="90">
        <f>F71*18</f>
        <v>36</v>
      </c>
      <c r="H71" s="89">
        <v>36</v>
      </c>
      <c r="I71" s="89">
        <v>0</v>
      </c>
      <c r="J71" s="89"/>
      <c r="K71" s="89"/>
      <c r="L71" s="89"/>
      <c r="M71" s="89"/>
      <c r="N71" s="89"/>
      <c r="O71" s="89"/>
      <c r="P71" s="95">
        <v>2</v>
      </c>
      <c r="Q71" s="95"/>
      <c r="R71" s="50"/>
    </row>
    <row r="72" ht="17" customHeight="1" spans="1:18">
      <c r="A72" s="42"/>
      <c r="B72" s="96" t="s">
        <v>161</v>
      </c>
      <c r="C72" s="97"/>
      <c r="D72" s="97"/>
      <c r="E72" s="98"/>
      <c r="F72" s="42">
        <v>11</v>
      </c>
      <c r="G72" s="42">
        <f>11*18</f>
        <v>198</v>
      </c>
      <c r="H72" s="42">
        <v>140</v>
      </c>
      <c r="I72" s="42">
        <f>G72-H72</f>
        <v>58</v>
      </c>
      <c r="J72" s="42">
        <f t="shared" ref="H72:P72" si="7">SUM(J63:J71)</f>
        <v>0</v>
      </c>
      <c r="K72" s="42">
        <f t="shared" si="7"/>
        <v>2</v>
      </c>
      <c r="L72" s="42">
        <f t="shared" si="7"/>
        <v>2</v>
      </c>
      <c r="M72" s="42">
        <f t="shared" si="7"/>
        <v>0</v>
      </c>
      <c r="N72" s="42">
        <f t="shared" si="7"/>
        <v>6</v>
      </c>
      <c r="O72" s="42">
        <f t="shared" si="7"/>
        <v>6</v>
      </c>
      <c r="P72" s="42">
        <f t="shared" si="7"/>
        <v>2</v>
      </c>
      <c r="Q72" s="42">
        <f>SUM(Q64:Q71)</f>
        <v>0</v>
      </c>
      <c r="R72" s="50"/>
    </row>
    <row r="73" ht="17" customHeight="1" spans="1:18">
      <c r="A73" s="107" t="s">
        <v>162</v>
      </c>
      <c r="B73" s="108" t="s">
        <v>163</v>
      </c>
      <c r="C73" s="109"/>
      <c r="D73" s="88" t="s">
        <v>164</v>
      </c>
      <c r="E73" s="57" t="s">
        <v>165</v>
      </c>
      <c r="F73" s="90">
        <v>2</v>
      </c>
      <c r="G73" s="89">
        <v>40</v>
      </c>
      <c r="H73" s="89">
        <v>0</v>
      </c>
      <c r="I73" s="89">
        <v>40</v>
      </c>
      <c r="J73" s="89"/>
      <c r="K73" s="89">
        <v>2</v>
      </c>
      <c r="L73" s="89"/>
      <c r="M73" s="89"/>
      <c r="N73" s="89"/>
      <c r="O73" s="89"/>
      <c r="P73" s="95"/>
      <c r="Q73" s="95"/>
      <c r="R73" s="50"/>
    </row>
    <row r="74" ht="17" customHeight="1" spans="1:18">
      <c r="A74" s="110"/>
      <c r="B74" s="111"/>
      <c r="C74" s="112"/>
      <c r="D74" s="88" t="s">
        <v>166</v>
      </c>
      <c r="E74" s="57" t="s">
        <v>167</v>
      </c>
      <c r="F74" s="90">
        <v>2</v>
      </c>
      <c r="G74" s="90">
        <v>40</v>
      </c>
      <c r="H74" s="90">
        <v>0</v>
      </c>
      <c r="I74" s="90">
        <v>40</v>
      </c>
      <c r="J74" s="90"/>
      <c r="K74" s="90"/>
      <c r="L74" s="90">
        <v>2</v>
      </c>
      <c r="M74" s="89"/>
      <c r="N74" s="89"/>
      <c r="O74" s="89"/>
      <c r="P74" s="95"/>
      <c r="Q74" s="95"/>
      <c r="R74" s="50"/>
    </row>
    <row r="75" ht="17" customHeight="1" spans="1:18">
      <c r="A75" s="110"/>
      <c r="B75" s="111"/>
      <c r="C75" s="112"/>
      <c r="D75" s="88" t="s">
        <v>168</v>
      </c>
      <c r="E75" s="57" t="s">
        <v>169</v>
      </c>
      <c r="F75" s="90">
        <v>1</v>
      </c>
      <c r="G75" s="89">
        <v>20</v>
      </c>
      <c r="H75" s="89">
        <v>0</v>
      </c>
      <c r="I75" s="89">
        <v>20</v>
      </c>
      <c r="J75" s="113"/>
      <c r="K75" s="113"/>
      <c r="L75" s="90"/>
      <c r="M75" s="89">
        <v>2</v>
      </c>
      <c r="N75" s="89"/>
      <c r="O75" s="89"/>
      <c r="P75" s="95"/>
      <c r="Q75" s="95"/>
      <c r="R75" s="50"/>
    </row>
    <row r="76" ht="17" customHeight="1" spans="1:18">
      <c r="A76" s="110"/>
      <c r="B76" s="111"/>
      <c r="C76" s="112"/>
      <c r="D76" s="88" t="s">
        <v>170</v>
      </c>
      <c r="E76" s="57" t="s">
        <v>171</v>
      </c>
      <c r="F76" s="90">
        <v>1</v>
      </c>
      <c r="G76" s="89">
        <v>20</v>
      </c>
      <c r="H76" s="89">
        <v>0</v>
      </c>
      <c r="I76" s="89">
        <v>20</v>
      </c>
      <c r="J76" s="113"/>
      <c r="K76" s="113"/>
      <c r="L76" s="113"/>
      <c r="M76" s="90">
        <v>2</v>
      </c>
      <c r="N76" s="89"/>
      <c r="O76" s="89"/>
      <c r="P76" s="95"/>
      <c r="Q76" s="95"/>
      <c r="R76" s="50"/>
    </row>
    <row r="77" ht="17" customHeight="1" spans="1:18">
      <c r="A77" s="110"/>
      <c r="B77" s="111"/>
      <c r="C77" s="112"/>
      <c r="D77" s="88" t="s">
        <v>172</v>
      </c>
      <c r="E77" s="57" t="s">
        <v>173</v>
      </c>
      <c r="F77" s="90">
        <v>2</v>
      </c>
      <c r="G77" s="89">
        <v>40</v>
      </c>
      <c r="H77" s="89">
        <v>0</v>
      </c>
      <c r="I77" s="89">
        <v>40</v>
      </c>
      <c r="J77" s="89"/>
      <c r="K77" s="89"/>
      <c r="L77" s="89"/>
      <c r="M77" s="89"/>
      <c r="N77" s="89">
        <v>2</v>
      </c>
      <c r="O77" s="89"/>
      <c r="P77" s="95"/>
      <c r="Q77" s="95"/>
      <c r="R77" s="50"/>
    </row>
    <row r="78" ht="17" customHeight="1" spans="1:18">
      <c r="A78" s="110"/>
      <c r="B78" s="111"/>
      <c r="C78" s="112"/>
      <c r="D78" s="88" t="s">
        <v>174</v>
      </c>
      <c r="E78" s="57" t="s">
        <v>175</v>
      </c>
      <c r="F78" s="90">
        <v>2</v>
      </c>
      <c r="G78" s="89">
        <v>40</v>
      </c>
      <c r="H78" s="89">
        <v>0</v>
      </c>
      <c r="I78" s="89">
        <v>40</v>
      </c>
      <c r="J78" s="89"/>
      <c r="K78" s="89"/>
      <c r="L78" s="89"/>
      <c r="M78" s="89"/>
      <c r="N78" s="89">
        <v>2</v>
      </c>
      <c r="O78" s="89"/>
      <c r="P78" s="95"/>
      <c r="Q78" s="95"/>
      <c r="R78" s="50"/>
    </row>
    <row r="79" ht="17" customHeight="1" spans="1:18">
      <c r="A79" s="110"/>
      <c r="B79" s="111"/>
      <c r="C79" s="112"/>
      <c r="D79" s="88" t="s">
        <v>176</v>
      </c>
      <c r="E79" s="57" t="s">
        <v>177</v>
      </c>
      <c r="F79" s="90">
        <v>1</v>
      </c>
      <c r="G79" s="90">
        <v>20</v>
      </c>
      <c r="H79" s="90">
        <v>0</v>
      </c>
      <c r="I79" s="90">
        <v>20</v>
      </c>
      <c r="J79" s="90"/>
      <c r="K79" s="90"/>
      <c r="L79" s="90"/>
      <c r="M79" s="90"/>
      <c r="N79" s="90">
        <v>2</v>
      </c>
      <c r="O79" s="89"/>
      <c r="P79" s="95"/>
      <c r="Q79" s="95"/>
      <c r="R79" s="50"/>
    </row>
    <row r="80" ht="17" customHeight="1" spans="1:18">
      <c r="A80" s="110"/>
      <c r="B80" s="111"/>
      <c r="C80" s="112"/>
      <c r="D80" s="88" t="s">
        <v>178</v>
      </c>
      <c r="E80" s="57" t="s">
        <v>179</v>
      </c>
      <c r="F80" s="90">
        <v>2</v>
      </c>
      <c r="G80" s="90">
        <v>40</v>
      </c>
      <c r="H80" s="90">
        <v>0</v>
      </c>
      <c r="I80" s="90">
        <v>40</v>
      </c>
      <c r="J80" s="90"/>
      <c r="K80" s="90"/>
      <c r="L80" s="90"/>
      <c r="M80" s="90"/>
      <c r="N80" s="90"/>
      <c r="O80" s="89">
        <v>2</v>
      </c>
      <c r="P80" s="95"/>
      <c r="Q80" s="95"/>
      <c r="R80" s="50"/>
    </row>
    <row r="81" ht="17" customHeight="1" spans="1:18">
      <c r="A81" s="110"/>
      <c r="B81" s="111"/>
      <c r="C81" s="112"/>
      <c r="D81" s="17" t="s">
        <v>180</v>
      </c>
      <c r="E81" s="114" t="s">
        <v>181</v>
      </c>
      <c r="F81" s="115">
        <v>2</v>
      </c>
      <c r="G81" s="115">
        <v>40</v>
      </c>
      <c r="H81" s="115">
        <v>0</v>
      </c>
      <c r="I81" s="115">
        <v>40</v>
      </c>
      <c r="J81" s="104"/>
      <c r="K81" s="104"/>
      <c r="L81" s="103"/>
      <c r="M81" s="104"/>
      <c r="N81" s="104"/>
      <c r="O81" s="89">
        <v>2</v>
      </c>
      <c r="P81" s="95"/>
      <c r="Q81" s="95"/>
      <c r="R81" s="50"/>
    </row>
    <row r="82" ht="17" customHeight="1" spans="1:18">
      <c r="A82" s="110"/>
      <c r="B82" s="111"/>
      <c r="C82" s="112"/>
      <c r="D82" s="116" t="s">
        <v>182</v>
      </c>
      <c r="E82" s="57" t="s">
        <v>183</v>
      </c>
      <c r="F82" s="89">
        <v>2</v>
      </c>
      <c r="G82" s="89">
        <v>40</v>
      </c>
      <c r="H82" s="89">
        <v>0</v>
      </c>
      <c r="I82" s="89">
        <v>40</v>
      </c>
      <c r="J82" s="113"/>
      <c r="K82" s="113"/>
      <c r="L82" s="89"/>
      <c r="M82" s="89"/>
      <c r="N82" s="89"/>
      <c r="O82" s="104">
        <v>2</v>
      </c>
      <c r="P82" s="117"/>
      <c r="Q82" s="95"/>
      <c r="R82" s="50"/>
    </row>
    <row r="83" ht="17" customHeight="1" spans="1:18">
      <c r="A83" s="110"/>
      <c r="B83" s="111"/>
      <c r="C83" s="112"/>
      <c r="D83" s="88" t="s">
        <v>184</v>
      </c>
      <c r="E83" s="57" t="s">
        <v>185</v>
      </c>
      <c r="F83" s="90">
        <v>1</v>
      </c>
      <c r="G83" s="90">
        <v>20</v>
      </c>
      <c r="H83" s="90">
        <v>0</v>
      </c>
      <c r="I83" s="90">
        <v>20</v>
      </c>
      <c r="J83" s="89"/>
      <c r="K83" s="89"/>
      <c r="L83" s="113"/>
      <c r="M83" s="89" t="s">
        <v>186</v>
      </c>
      <c r="N83" s="89"/>
      <c r="P83" s="95"/>
      <c r="Q83" s="95"/>
      <c r="R83" s="50"/>
    </row>
    <row r="84" ht="17" customHeight="1" spans="1:18">
      <c r="A84" s="110"/>
      <c r="B84" s="111"/>
      <c r="C84" s="112"/>
      <c r="D84" s="88" t="s">
        <v>187</v>
      </c>
      <c r="E84" s="57" t="s">
        <v>188</v>
      </c>
      <c r="F84" s="90">
        <v>3</v>
      </c>
      <c r="G84" s="89" t="s">
        <v>189</v>
      </c>
      <c r="H84" s="89">
        <v>0</v>
      </c>
      <c r="I84" s="89" t="s">
        <v>189</v>
      </c>
      <c r="J84" s="89"/>
      <c r="K84" s="89"/>
      <c r="L84" s="89"/>
      <c r="M84" s="89"/>
      <c r="N84" s="89"/>
      <c r="O84" s="89"/>
      <c r="P84" s="89" t="s">
        <v>189</v>
      </c>
      <c r="Q84" s="95"/>
      <c r="R84" s="50"/>
    </row>
    <row r="85" ht="17" customHeight="1" spans="1:18">
      <c r="A85" s="110"/>
      <c r="B85" s="111"/>
      <c r="C85" s="112"/>
      <c r="D85" s="92" t="s">
        <v>190</v>
      </c>
      <c r="E85" s="57" t="s">
        <v>191</v>
      </c>
      <c r="F85" s="90">
        <v>12</v>
      </c>
      <c r="G85" s="89" t="s">
        <v>192</v>
      </c>
      <c r="H85" s="89">
        <v>0</v>
      </c>
      <c r="I85" s="89" t="s">
        <v>192</v>
      </c>
      <c r="J85" s="89"/>
      <c r="K85" s="89"/>
      <c r="L85" s="89"/>
      <c r="M85" s="89"/>
      <c r="N85" s="89"/>
      <c r="O85" s="89"/>
      <c r="P85" s="89" t="s">
        <v>193</v>
      </c>
      <c r="Q85" s="89" t="s">
        <v>193</v>
      </c>
      <c r="R85" s="50"/>
    </row>
    <row r="86" customHeight="1" spans="1:18">
      <c r="A86" s="118"/>
      <c r="B86" s="119" t="s">
        <v>194</v>
      </c>
      <c r="C86" s="120"/>
      <c r="D86" s="120"/>
      <c r="E86" s="121"/>
      <c r="F86" s="89">
        <f>SUM(F73:F85)</f>
        <v>33</v>
      </c>
      <c r="G86" s="89">
        <f>F86*20</f>
        <v>660</v>
      </c>
      <c r="H86" s="89">
        <f>SUM(H73:H85)</f>
        <v>0</v>
      </c>
      <c r="I86" s="89">
        <f>G86</f>
        <v>660</v>
      </c>
      <c r="J86" s="89">
        <f t="shared" ref="J86:O86" si="8">SUM(J73:J85)</f>
        <v>0</v>
      </c>
      <c r="K86" s="89">
        <f t="shared" si="8"/>
        <v>2</v>
      </c>
      <c r="L86" s="89">
        <f t="shared" si="8"/>
        <v>2</v>
      </c>
      <c r="M86" s="89">
        <f t="shared" si="8"/>
        <v>4</v>
      </c>
      <c r="N86" s="89">
        <f t="shared" si="8"/>
        <v>6</v>
      </c>
      <c r="O86" s="89">
        <f t="shared" si="8"/>
        <v>6</v>
      </c>
      <c r="P86" s="89">
        <v>9</v>
      </c>
      <c r="Q86" s="89">
        <v>6</v>
      </c>
      <c r="R86" s="50"/>
    </row>
    <row r="87" ht="54" customHeight="1" spans="1:18">
      <c r="A87" s="122" t="s">
        <v>195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4"/>
      <c r="R87" s="50"/>
    </row>
  </sheetData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8:E38"/>
    <mergeCell ref="D39:I39"/>
    <mergeCell ref="D40:I40"/>
    <mergeCell ref="B42:E42"/>
    <mergeCell ref="C50:E50"/>
    <mergeCell ref="C61:E61"/>
    <mergeCell ref="B62:E62"/>
    <mergeCell ref="B72:E72"/>
    <mergeCell ref="B86:E86"/>
    <mergeCell ref="A87:Q87"/>
    <mergeCell ref="A6:A42"/>
    <mergeCell ref="A43:A72"/>
    <mergeCell ref="A73:A86"/>
    <mergeCell ref="B6:B37"/>
    <mergeCell ref="B39:B41"/>
    <mergeCell ref="B43:B61"/>
    <mergeCell ref="B63:B71"/>
    <mergeCell ref="C6:C13"/>
    <mergeCell ref="C14:C17"/>
    <mergeCell ref="C18:C21"/>
    <mergeCell ref="C22:C28"/>
    <mergeCell ref="C29:C36"/>
    <mergeCell ref="C43:C49"/>
    <mergeCell ref="C51:C60"/>
    <mergeCell ref="C63:C71"/>
    <mergeCell ref="D3:D5"/>
    <mergeCell ref="E3:E5"/>
    <mergeCell ref="F4:F5"/>
    <mergeCell ref="G4:G5"/>
    <mergeCell ref="H4:H5"/>
    <mergeCell ref="I4:I5"/>
    <mergeCell ref="J29:M32"/>
    <mergeCell ref="J39:Q40"/>
    <mergeCell ref="A3:C5"/>
    <mergeCell ref="B73:C85"/>
  </mergeCells>
  <pageMargins left="0.75" right="0.75" top="1" bottom="1" header="0.5" footer="0.5"/>
  <pageSetup paperSize="9" scale="4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C15" sqref="C15"/>
    </sheetView>
  </sheetViews>
  <sheetFormatPr defaultColWidth="8.62727272727273" defaultRowHeight="14"/>
  <sheetData>
    <row r="1" spans="1:12">
      <c r="A1" s="29" t="s">
        <v>196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21" spans="1:12">
      <c r="A2" s="30" t="s">
        <v>197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>
      <c r="A3" s="31" t="s">
        <v>198</v>
      </c>
      <c r="B3" s="32" t="s">
        <v>199</v>
      </c>
      <c r="C3" s="33" t="s">
        <v>200</v>
      </c>
      <c r="D3" s="33" t="s">
        <v>201</v>
      </c>
      <c r="E3" s="33" t="s">
        <v>202</v>
      </c>
      <c r="F3" s="33"/>
      <c r="G3" s="33"/>
      <c r="H3" s="33"/>
      <c r="I3" s="33"/>
      <c r="J3" s="33"/>
      <c r="K3" s="33"/>
      <c r="L3" s="33"/>
    </row>
    <row r="4" spans="1:12">
      <c r="A4" s="34"/>
      <c r="B4" s="35"/>
      <c r="C4" s="33"/>
      <c r="D4" s="33"/>
      <c r="E4" s="33" t="s">
        <v>203</v>
      </c>
      <c r="F4" s="33" t="s">
        <v>204</v>
      </c>
      <c r="G4" s="33" t="s">
        <v>205</v>
      </c>
      <c r="H4" s="33" t="s">
        <v>206</v>
      </c>
      <c r="I4" s="33" t="s">
        <v>207</v>
      </c>
      <c r="J4" s="33" t="s">
        <v>208</v>
      </c>
      <c r="K4" s="33" t="s">
        <v>209</v>
      </c>
      <c r="L4" s="33" t="s">
        <v>210</v>
      </c>
    </row>
    <row r="5" ht="24" spans="1:12">
      <c r="A5" s="36" t="s">
        <v>15</v>
      </c>
      <c r="B5" s="37" t="s">
        <v>17</v>
      </c>
      <c r="C5" s="16">
        <v>22</v>
      </c>
      <c r="D5" s="15">
        <f>SUM(附表1!G6:G13)</f>
        <v>398</v>
      </c>
      <c r="E5" s="38">
        <v>7</v>
      </c>
      <c r="F5" s="38">
        <v>6</v>
      </c>
      <c r="G5" s="38">
        <v>3</v>
      </c>
      <c r="H5" s="38">
        <v>6</v>
      </c>
      <c r="I5" s="38">
        <v>0</v>
      </c>
      <c r="J5" s="38">
        <v>0</v>
      </c>
      <c r="K5" s="38">
        <v>0</v>
      </c>
      <c r="L5" s="38">
        <v>0</v>
      </c>
    </row>
    <row r="6" ht="24" spans="1:12">
      <c r="A6" s="36"/>
      <c r="B6" s="39" t="s">
        <v>34</v>
      </c>
      <c r="C6" s="40">
        <f>SUM([1]附表一!F13:F16)</f>
        <v>12</v>
      </c>
      <c r="D6" s="40">
        <f>SUM([1]附表一!G13:G16)</f>
        <v>216</v>
      </c>
      <c r="E6" s="40">
        <v>3</v>
      </c>
      <c r="F6" s="40">
        <v>3</v>
      </c>
      <c r="G6" s="40">
        <v>3</v>
      </c>
      <c r="H6" s="40">
        <v>3</v>
      </c>
      <c r="I6" s="40">
        <v>0</v>
      </c>
      <c r="J6" s="40">
        <v>0</v>
      </c>
      <c r="K6" s="40">
        <v>0</v>
      </c>
      <c r="L6" s="40">
        <v>0</v>
      </c>
    </row>
    <row r="7" ht="24" spans="1:12">
      <c r="A7" s="36"/>
      <c r="B7" s="39" t="s">
        <v>43</v>
      </c>
      <c r="C7" s="40">
        <f>SUM([1]附表一!F17:F20)</f>
        <v>4</v>
      </c>
      <c r="D7" s="40">
        <f>SUM([1]附表一!G17:G20)</f>
        <v>144</v>
      </c>
      <c r="E7" s="40">
        <v>1</v>
      </c>
      <c r="F7" s="40">
        <v>1</v>
      </c>
      <c r="G7" s="40">
        <v>1</v>
      </c>
      <c r="H7" s="40">
        <v>1</v>
      </c>
      <c r="I7" s="40">
        <v>0</v>
      </c>
      <c r="J7" s="40">
        <v>0</v>
      </c>
      <c r="K7" s="40">
        <v>0</v>
      </c>
      <c r="L7" s="40">
        <v>0</v>
      </c>
    </row>
    <row r="8" ht="24" spans="1:12">
      <c r="A8" s="36"/>
      <c r="B8" s="39" t="s">
        <v>52</v>
      </c>
      <c r="C8" s="40">
        <f>SUM([1]附表一!F21:F27)</f>
        <v>18</v>
      </c>
      <c r="D8" s="40">
        <f>SUM(附表1!G22:G28)</f>
        <v>324</v>
      </c>
      <c r="E8" s="40">
        <v>3</v>
      </c>
      <c r="F8" s="40">
        <v>6</v>
      </c>
      <c r="G8" s="40">
        <v>4</v>
      </c>
      <c r="H8" s="40">
        <v>3</v>
      </c>
      <c r="I8" s="40">
        <v>0</v>
      </c>
      <c r="J8" s="40">
        <v>2</v>
      </c>
      <c r="K8" s="40">
        <v>0</v>
      </c>
      <c r="L8" s="40">
        <v>0</v>
      </c>
    </row>
    <row r="9" ht="24" spans="1:12">
      <c r="A9" s="36"/>
      <c r="B9" s="39" t="s">
        <v>67</v>
      </c>
      <c r="C9" s="40">
        <v>11</v>
      </c>
      <c r="D9" s="40">
        <v>274</v>
      </c>
      <c r="E9" s="40">
        <v>7</v>
      </c>
      <c r="F9" s="40">
        <v>1</v>
      </c>
      <c r="G9" s="40">
        <v>1</v>
      </c>
      <c r="H9" s="40">
        <v>1</v>
      </c>
      <c r="I9" s="40">
        <v>1</v>
      </c>
      <c r="J9" s="40">
        <v>0</v>
      </c>
      <c r="K9" s="40">
        <v>0</v>
      </c>
      <c r="L9" s="40">
        <v>0</v>
      </c>
    </row>
    <row r="10" ht="24" spans="1:12">
      <c r="A10" s="36"/>
      <c r="B10" s="39" t="s">
        <v>86</v>
      </c>
      <c r="C10" s="40">
        <v>2</v>
      </c>
      <c r="D10" s="40">
        <v>36</v>
      </c>
      <c r="E10" s="40">
        <v>0</v>
      </c>
      <c r="F10" s="40">
        <v>0</v>
      </c>
      <c r="G10" s="40">
        <v>2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</row>
    <row r="11" ht="24" spans="1:12">
      <c r="A11" s="36"/>
      <c r="B11" s="37" t="s">
        <v>211</v>
      </c>
      <c r="C11" s="36">
        <v>6</v>
      </c>
      <c r="D11" s="36">
        <f>附表1!G42</f>
        <v>109</v>
      </c>
      <c r="E11" s="40">
        <v>2</v>
      </c>
      <c r="F11" s="40">
        <v>0</v>
      </c>
      <c r="G11" s="40">
        <v>0</v>
      </c>
      <c r="H11" s="40">
        <v>1</v>
      </c>
      <c r="I11" s="40">
        <v>1</v>
      </c>
      <c r="J11" s="40">
        <v>2</v>
      </c>
      <c r="K11" s="36">
        <v>0</v>
      </c>
      <c r="L11" s="36">
        <v>0</v>
      </c>
    </row>
    <row r="12" ht="24" spans="1:12">
      <c r="A12" s="38" t="s">
        <v>100</v>
      </c>
      <c r="B12" s="36" t="s">
        <v>102</v>
      </c>
      <c r="C12" s="36">
        <v>16</v>
      </c>
      <c r="D12" s="36">
        <f>附表1!G50</f>
        <v>288</v>
      </c>
      <c r="E12" s="36">
        <v>4</v>
      </c>
      <c r="F12" s="36">
        <v>5</v>
      </c>
      <c r="G12" s="36">
        <v>7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</row>
    <row r="13" ht="24" spans="1:12">
      <c r="A13" s="38"/>
      <c r="B13" s="36" t="s">
        <v>118</v>
      </c>
      <c r="C13" s="36">
        <v>21</v>
      </c>
      <c r="D13" s="36">
        <f>附表1!G61</f>
        <v>378</v>
      </c>
      <c r="E13" s="36">
        <v>0</v>
      </c>
      <c r="F13" s="36">
        <v>0</v>
      </c>
      <c r="G13" s="36">
        <v>3</v>
      </c>
      <c r="H13" s="36">
        <v>7</v>
      </c>
      <c r="I13" s="36">
        <v>7</v>
      </c>
      <c r="J13" s="36">
        <v>4</v>
      </c>
      <c r="K13" s="36">
        <v>0</v>
      </c>
      <c r="L13" s="36">
        <v>0</v>
      </c>
    </row>
    <row r="14" ht="24" spans="1:12">
      <c r="A14" s="38"/>
      <c r="B14" s="41" t="s">
        <v>142</v>
      </c>
      <c r="C14" s="42">
        <v>11</v>
      </c>
      <c r="D14" s="42">
        <f>附表1!G72</f>
        <v>198</v>
      </c>
      <c r="E14" s="36">
        <v>0</v>
      </c>
      <c r="F14" s="36">
        <v>2</v>
      </c>
      <c r="G14" s="36">
        <v>1</v>
      </c>
      <c r="H14" s="36">
        <v>0</v>
      </c>
      <c r="I14" s="36">
        <v>2</v>
      </c>
      <c r="J14" s="36">
        <v>4</v>
      </c>
      <c r="K14" s="36">
        <v>2</v>
      </c>
      <c r="L14" s="36">
        <v>0</v>
      </c>
    </row>
    <row r="15" ht="36" spans="1:12">
      <c r="A15" s="38"/>
      <c r="B15" s="36" t="s">
        <v>162</v>
      </c>
      <c r="C15" s="43">
        <v>33</v>
      </c>
      <c r="D15" s="16">
        <f>附表1!G86</f>
        <v>660</v>
      </c>
      <c r="E15" s="36">
        <v>0</v>
      </c>
      <c r="F15" s="36">
        <v>2</v>
      </c>
      <c r="G15" s="36">
        <v>2</v>
      </c>
      <c r="H15" s="36">
        <v>3</v>
      </c>
      <c r="I15" s="36">
        <v>5</v>
      </c>
      <c r="J15" s="36">
        <v>6</v>
      </c>
      <c r="K15" s="36">
        <v>9</v>
      </c>
      <c r="L15" s="36">
        <v>6</v>
      </c>
    </row>
    <row r="16" spans="1:12">
      <c r="A16" s="36" t="s">
        <v>212</v>
      </c>
      <c r="B16" s="36"/>
      <c r="C16" s="16">
        <f t="shared" ref="C16:L16" si="0">SUM(C5:C15)</f>
        <v>156</v>
      </c>
      <c r="D16" s="16">
        <f t="shared" si="0"/>
        <v>3025</v>
      </c>
      <c r="E16" s="16">
        <f t="shared" si="0"/>
        <v>27</v>
      </c>
      <c r="F16" s="16">
        <f t="shared" si="0"/>
        <v>26</v>
      </c>
      <c r="G16" s="16">
        <f t="shared" si="0"/>
        <v>27</v>
      </c>
      <c r="H16" s="16">
        <f t="shared" si="0"/>
        <v>25</v>
      </c>
      <c r="I16" s="16">
        <f t="shared" si="0"/>
        <v>16</v>
      </c>
      <c r="J16" s="16">
        <f t="shared" si="0"/>
        <v>18</v>
      </c>
      <c r="K16" s="16">
        <f t="shared" si="0"/>
        <v>11</v>
      </c>
      <c r="L16" s="16">
        <f t="shared" si="0"/>
        <v>6</v>
      </c>
    </row>
    <row r="17" ht="29" customHeight="1" spans="1:12">
      <c r="A17" s="44" t="s">
        <v>213</v>
      </c>
      <c r="B17" s="44"/>
      <c r="C17" s="45" t="s">
        <v>214</v>
      </c>
      <c r="D17" s="36"/>
      <c r="E17" s="36"/>
      <c r="F17" s="36"/>
      <c r="G17" s="36"/>
      <c r="H17" s="36"/>
      <c r="I17" s="36"/>
      <c r="J17" s="36"/>
      <c r="K17" s="36"/>
      <c r="L17" s="36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opLeftCell="A10" workbookViewId="0">
      <selection activeCell="C17" sqref="C17"/>
    </sheetView>
  </sheetViews>
  <sheetFormatPr defaultColWidth="8.62727272727273" defaultRowHeight="14"/>
  <cols>
    <col min="1" max="1" width="7.45454545454545" customWidth="1"/>
    <col min="2" max="2" width="16.0909090909091" customWidth="1"/>
    <col min="3" max="3" width="23.3636363636364" customWidth="1"/>
    <col min="4" max="4" width="11.8909090909091" customWidth="1"/>
    <col min="5" max="5" width="16.4454545454545" customWidth="1"/>
    <col min="6" max="6" width="11.5545454545455" customWidth="1"/>
  </cols>
  <sheetData>
    <row r="1" spans="1:17">
      <c r="A1" s="2" t="s">
        <v>215</v>
      </c>
      <c r="B1" s="2"/>
      <c r="C1" s="2"/>
      <c r="D1" s="2"/>
      <c r="E1" s="2"/>
      <c r="F1" s="2"/>
    </row>
    <row r="2" ht="21" spans="1:17">
      <c r="A2" s="3" t="s">
        <v>216</v>
      </c>
      <c r="B2" s="3"/>
      <c r="C2" s="3"/>
      <c r="D2" s="3"/>
      <c r="E2" s="3"/>
      <c r="F2" s="3"/>
    </row>
    <row r="3" ht="52" spans="1:17">
      <c r="A3" s="4" t="s">
        <v>217</v>
      </c>
      <c r="B3" s="4" t="s">
        <v>2</v>
      </c>
      <c r="C3" s="4" t="s">
        <v>218</v>
      </c>
      <c r="D3" s="4" t="s">
        <v>7</v>
      </c>
      <c r="E3" s="4" t="s">
        <v>219</v>
      </c>
      <c r="F3" s="4" t="s">
        <v>220</v>
      </c>
    </row>
    <row r="4" s="1" customFormat="1" ht="20" customHeight="1" spans="1:17">
      <c r="A4" s="5" t="s">
        <v>221</v>
      </c>
      <c r="B4" s="6" t="s">
        <v>16</v>
      </c>
      <c r="C4" s="7" t="s">
        <v>44</v>
      </c>
      <c r="D4" s="8">
        <v>1</v>
      </c>
      <c r="E4" s="8">
        <v>32</v>
      </c>
      <c r="F4" s="8">
        <v>1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s="1" customFormat="1" ht="20" customHeight="1" spans="1:17">
      <c r="A5" s="10"/>
      <c r="B5" s="6"/>
      <c r="C5" s="7" t="s">
        <v>46</v>
      </c>
      <c r="D5" s="8">
        <v>1</v>
      </c>
      <c r="E5" s="8">
        <v>32</v>
      </c>
      <c r="F5" s="8">
        <v>2</v>
      </c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0" customHeight="1" spans="1:17">
      <c r="A6" s="10"/>
      <c r="B6" s="6"/>
      <c r="C6" s="7" t="s">
        <v>48</v>
      </c>
      <c r="D6" s="8">
        <v>1</v>
      </c>
      <c r="E6" s="8">
        <v>32</v>
      </c>
      <c r="F6" s="8">
        <v>3</v>
      </c>
      <c r="H6" s="9"/>
      <c r="I6" s="9"/>
      <c r="J6" s="9"/>
      <c r="K6" s="9"/>
      <c r="L6" s="9"/>
      <c r="M6" s="9"/>
      <c r="N6" s="9"/>
      <c r="O6" s="9"/>
      <c r="P6" s="9"/>
      <c r="Q6" s="9"/>
    </row>
    <row r="7" s="1" customFormat="1" ht="20" customHeight="1" spans="1:17">
      <c r="A7" s="10"/>
      <c r="B7" s="6"/>
      <c r="C7" s="7" t="s">
        <v>50</v>
      </c>
      <c r="D7" s="8">
        <v>1</v>
      </c>
      <c r="E7" s="8">
        <v>32</v>
      </c>
      <c r="F7" s="8">
        <v>4</v>
      </c>
      <c r="H7" s="9"/>
      <c r="I7" s="9"/>
      <c r="J7" s="9"/>
      <c r="K7" s="9"/>
      <c r="L7" s="9"/>
      <c r="M7" s="9"/>
      <c r="N7" s="9"/>
      <c r="O7" s="9"/>
      <c r="P7" s="9"/>
      <c r="Q7" s="9"/>
    </row>
    <row r="8" s="1" customFormat="1" ht="20" customHeight="1" spans="1:17">
      <c r="A8" s="10"/>
      <c r="B8" s="6"/>
      <c r="C8" s="7" t="s">
        <v>79</v>
      </c>
      <c r="D8" s="11">
        <v>2</v>
      </c>
      <c r="E8" s="11" t="s">
        <v>222</v>
      </c>
      <c r="F8" s="12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>
      <c r="A9" s="10"/>
      <c r="B9" s="6" t="s">
        <v>162</v>
      </c>
      <c r="C9" s="13" t="s">
        <v>223</v>
      </c>
      <c r="D9" s="14">
        <v>1</v>
      </c>
      <c r="E9" s="14">
        <v>20</v>
      </c>
      <c r="F9" s="14">
        <v>1</v>
      </c>
    </row>
    <row r="10" spans="1:17">
      <c r="A10" s="10"/>
      <c r="B10" s="6"/>
      <c r="C10" s="7" t="s">
        <v>224</v>
      </c>
      <c r="D10" s="15">
        <v>2</v>
      </c>
      <c r="E10" s="16">
        <v>40</v>
      </c>
      <c r="F10" s="14">
        <v>2</v>
      </c>
    </row>
    <row r="11" spans="1:17">
      <c r="A11" s="10"/>
      <c r="B11" s="6"/>
      <c r="C11" s="7" t="s">
        <v>166</v>
      </c>
      <c r="D11" s="15">
        <v>2</v>
      </c>
      <c r="E11" s="15">
        <v>40</v>
      </c>
      <c r="F11" s="14">
        <v>3</v>
      </c>
    </row>
    <row r="12" spans="1:17">
      <c r="A12" s="10"/>
      <c r="B12" s="6"/>
      <c r="C12" s="7" t="s">
        <v>168</v>
      </c>
      <c r="D12" s="15">
        <v>1</v>
      </c>
      <c r="E12" s="16">
        <v>20</v>
      </c>
      <c r="F12" s="14">
        <v>4</v>
      </c>
    </row>
    <row r="13" spans="1:17">
      <c r="A13" s="10"/>
      <c r="B13" s="6"/>
      <c r="C13" s="7" t="s">
        <v>170</v>
      </c>
      <c r="D13" s="15">
        <v>1</v>
      </c>
      <c r="E13" s="16">
        <v>20</v>
      </c>
      <c r="F13" s="14">
        <v>4</v>
      </c>
    </row>
    <row r="14" spans="1:17">
      <c r="A14" s="10"/>
      <c r="B14" s="6"/>
      <c r="C14" s="7" t="s">
        <v>172</v>
      </c>
      <c r="D14" s="15">
        <v>2</v>
      </c>
      <c r="E14" s="16">
        <v>40</v>
      </c>
      <c r="F14" s="14">
        <v>5</v>
      </c>
    </row>
    <row r="15" spans="1:17">
      <c r="A15" s="10"/>
      <c r="B15" s="6"/>
      <c r="C15" s="7" t="s">
        <v>174</v>
      </c>
      <c r="D15" s="15">
        <v>2</v>
      </c>
      <c r="E15" s="16">
        <v>40</v>
      </c>
      <c r="F15" s="14">
        <v>5</v>
      </c>
    </row>
    <row r="16" spans="1:17">
      <c r="A16" s="10"/>
      <c r="B16" s="6"/>
      <c r="C16" s="7" t="s">
        <v>178</v>
      </c>
      <c r="D16" s="15">
        <v>2</v>
      </c>
      <c r="E16" s="15">
        <v>40</v>
      </c>
      <c r="F16" s="14">
        <v>5</v>
      </c>
    </row>
    <row r="17" spans="1:9">
      <c r="A17" s="10"/>
      <c r="B17" s="6"/>
      <c r="C17" s="7" t="s">
        <v>184</v>
      </c>
      <c r="D17" s="15">
        <v>1</v>
      </c>
      <c r="E17" s="15">
        <v>20</v>
      </c>
      <c r="F17" s="14">
        <v>6</v>
      </c>
    </row>
    <row r="18" spans="1:9">
      <c r="A18" s="10"/>
      <c r="B18" s="6"/>
      <c r="C18" s="7" t="s">
        <v>176</v>
      </c>
      <c r="D18" s="15">
        <v>1</v>
      </c>
      <c r="E18" s="15">
        <v>20</v>
      </c>
      <c r="F18" s="14">
        <v>6</v>
      </c>
    </row>
    <row r="19" spans="1:9">
      <c r="A19" s="10"/>
      <c r="B19" s="6"/>
      <c r="C19" s="17" t="s">
        <v>180</v>
      </c>
      <c r="D19" s="18">
        <v>2</v>
      </c>
      <c r="E19" s="18">
        <v>40</v>
      </c>
      <c r="F19" s="14">
        <v>6</v>
      </c>
    </row>
    <row r="20" spans="1:9">
      <c r="A20" s="10"/>
      <c r="B20" s="6"/>
      <c r="C20" s="19" t="s">
        <v>182</v>
      </c>
      <c r="D20" s="16">
        <v>2</v>
      </c>
      <c r="E20" s="16">
        <v>40</v>
      </c>
      <c r="F20" s="14">
        <v>6</v>
      </c>
      <c r="I20" s="20"/>
    </row>
    <row r="21" spans="1:9">
      <c r="A21" s="10"/>
      <c r="B21" s="6"/>
      <c r="C21" s="7" t="s">
        <v>187</v>
      </c>
      <c r="D21" s="15">
        <v>3</v>
      </c>
      <c r="E21" s="16" t="s">
        <v>189</v>
      </c>
      <c r="F21" s="14">
        <v>6</v>
      </c>
      <c r="I21" s="20"/>
    </row>
    <row r="22" spans="1:9">
      <c r="A22" s="10"/>
      <c r="B22" s="6"/>
      <c r="C22" s="7" t="s">
        <v>225</v>
      </c>
      <c r="D22" s="15">
        <v>12</v>
      </c>
      <c r="E22" s="16" t="s">
        <v>192</v>
      </c>
      <c r="F22" s="14">
        <v>7</v>
      </c>
      <c r="I22" s="20"/>
    </row>
    <row r="23" spans="1:9">
      <c r="A23" s="10"/>
      <c r="B23" s="6" t="s">
        <v>226</v>
      </c>
      <c r="C23" s="21" t="s">
        <v>103</v>
      </c>
      <c r="D23" s="16">
        <v>2</v>
      </c>
      <c r="E23" s="22">
        <v>36</v>
      </c>
      <c r="F23" s="14">
        <v>1</v>
      </c>
      <c r="I23" s="20"/>
    </row>
    <row r="24" spans="1:9">
      <c r="A24" s="10"/>
      <c r="B24" s="6"/>
      <c r="C24" s="21" t="s">
        <v>227</v>
      </c>
      <c r="D24" s="16">
        <v>2</v>
      </c>
      <c r="E24" s="22">
        <v>36</v>
      </c>
      <c r="F24" s="14">
        <v>2</v>
      </c>
    </row>
    <row r="25" spans="1:9">
      <c r="A25" s="10"/>
      <c r="B25" s="6"/>
      <c r="C25" s="7" t="s">
        <v>111</v>
      </c>
      <c r="D25" s="16">
        <v>1</v>
      </c>
      <c r="E25" s="22">
        <v>18</v>
      </c>
      <c r="F25" s="14">
        <v>3</v>
      </c>
    </row>
    <row r="26" spans="1:9">
      <c r="A26" s="10"/>
      <c r="B26" s="6"/>
      <c r="C26" s="7" t="s">
        <v>115</v>
      </c>
      <c r="D26" s="16">
        <v>1</v>
      </c>
      <c r="E26" s="22">
        <v>18</v>
      </c>
      <c r="F26" s="14">
        <v>3</v>
      </c>
    </row>
    <row r="27" spans="1:9">
      <c r="A27" s="10"/>
      <c r="B27" s="6"/>
      <c r="C27" s="7" t="s">
        <v>123</v>
      </c>
      <c r="D27" s="16">
        <v>1</v>
      </c>
      <c r="E27" s="22">
        <v>18</v>
      </c>
      <c r="F27" s="14">
        <v>4</v>
      </c>
    </row>
    <row r="28" spans="1:9">
      <c r="A28" s="10"/>
      <c r="B28" s="6"/>
      <c r="C28" s="7" t="s">
        <v>131</v>
      </c>
      <c r="D28" s="16">
        <v>1</v>
      </c>
      <c r="E28" s="22">
        <v>20</v>
      </c>
      <c r="F28" s="14">
        <v>5</v>
      </c>
    </row>
    <row r="29" spans="1:9">
      <c r="A29" s="10"/>
      <c r="B29" s="6"/>
      <c r="C29" s="7" t="s">
        <v>133</v>
      </c>
      <c r="D29" s="16">
        <v>1</v>
      </c>
      <c r="E29" s="22">
        <v>18</v>
      </c>
      <c r="F29" s="14">
        <v>5</v>
      </c>
    </row>
    <row r="30" spans="1:9">
      <c r="A30" s="10"/>
      <c r="B30" s="6"/>
      <c r="C30" s="23" t="s">
        <v>135</v>
      </c>
      <c r="D30" s="16">
        <v>1</v>
      </c>
      <c r="E30" s="22">
        <v>18</v>
      </c>
      <c r="F30" s="14">
        <v>6</v>
      </c>
    </row>
    <row r="31" spans="1:9">
      <c r="A31" s="10"/>
      <c r="B31" s="6"/>
      <c r="C31" s="23" t="s">
        <v>228</v>
      </c>
      <c r="D31" s="16">
        <v>1</v>
      </c>
      <c r="E31" s="22">
        <v>18</v>
      </c>
      <c r="F31" s="14">
        <v>6</v>
      </c>
    </row>
    <row r="32" spans="1:9">
      <c r="A32" s="10"/>
      <c r="B32" s="6"/>
      <c r="C32" s="24" t="s">
        <v>147</v>
      </c>
      <c r="D32" s="16">
        <v>1</v>
      </c>
      <c r="E32" s="22">
        <v>18</v>
      </c>
      <c r="F32" s="14">
        <v>5</v>
      </c>
    </row>
    <row r="33" spans="1:6">
      <c r="A33" s="25"/>
      <c r="B33" s="6"/>
      <c r="C33" s="7" t="s">
        <v>125</v>
      </c>
      <c r="D33" s="22">
        <v>1</v>
      </c>
      <c r="E33" s="22">
        <v>18</v>
      </c>
      <c r="F33" s="14">
        <v>4</v>
      </c>
    </row>
    <row r="34" spans="1:6">
      <c r="A34" s="6" t="s">
        <v>229</v>
      </c>
      <c r="B34" s="6"/>
      <c r="C34" s="6"/>
      <c r="D34" s="6">
        <f>SUM(D4:D33)</f>
        <v>53</v>
      </c>
      <c r="E34" s="6">
        <f>SUM(E4:E33)+112+15*20</f>
        <v>1156</v>
      </c>
      <c r="F34" s="14"/>
    </row>
    <row r="35" spans="1:6">
      <c r="A35" s="6" t="s">
        <v>230</v>
      </c>
      <c r="B35" s="6"/>
      <c r="C35" s="6"/>
      <c r="D35" s="26">
        <f>D34/156</f>
        <v>0.33974358974359</v>
      </c>
      <c r="E35" s="26"/>
      <c r="F35" s="26"/>
    </row>
    <row r="36" ht="48" customHeight="1" spans="1:6">
      <c r="A36" s="27" t="s">
        <v>231</v>
      </c>
      <c r="B36" s="28"/>
      <c r="C36" s="28"/>
      <c r="D36" s="28"/>
      <c r="E36" s="28"/>
      <c r="F36" s="28"/>
    </row>
  </sheetData>
  <mergeCells count="10">
    <mergeCell ref="A1:F1"/>
    <mergeCell ref="A2:F2"/>
    <mergeCell ref="A34:C34"/>
    <mergeCell ref="A35:C35"/>
    <mergeCell ref="D35:F35"/>
    <mergeCell ref="A36:F36"/>
    <mergeCell ref="A4:A33"/>
    <mergeCell ref="B4:B8"/>
    <mergeCell ref="B9:B22"/>
    <mergeCell ref="B23:B33"/>
  </mergeCells>
  <conditionalFormatting sqref="C2:C3 C34:C3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</vt:lpstr>
      <vt:lpstr>附表2</vt:lpstr>
      <vt:lpstr>附表3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2026-07-31T08:11:28Z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C6EA0DE97B504E0D9F99D33CAAE03635_13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