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50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  <externalReference r:id="rId5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<sst xmlns="http://schemas.openxmlformats.org/spreadsheetml/2006/main" count="318" uniqueCount="264">
  <si>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</si>
  <si>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</si>
  <si>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</si>
  <si>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</si>
  <si>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</si>
  <si>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</si>
  <si>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</si>
  <si>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</si>
  <si>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</si>
  <si>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</si>
  <si>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</si>
  <si>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</si>
  <si>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</si>
  <si>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</si>
  <si>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</si>
  <si>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</si>
  <si>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</si>
  <si>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</si>
  <si>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</si>
  <si>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</si>
  <si>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</si>
  <si>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</si>
  <si>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</si>
  <si>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</si>
  <si>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</si>
  <si>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</si>
  <si>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</si>
  <si>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</si>
  <si>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</si>
  <si>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</si>
  <si>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</si>
  <si>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</si>
  <si>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</si>
  <si>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</si>
  <si>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</si>
  <si>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</si>
  <si>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</si>
  <si>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</si>
  <si>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</si>
  <si>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</si>
  <si>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</si>
  <si>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</si>
  <si>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</si>
  <si>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</si>
  <si>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</si>
  <si>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</si>
  <si>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</si>
  <si>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</si>
  <si>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</si>
  <si>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</si>
  <si>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</si>
  <si>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</si>
  <si>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</si>
  <si>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</si>
  <si>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</si>
  <si>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</si>
  <si>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</si>
  <si>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</si>
  <si>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</si>
  <si>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</si>
  <si>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</si>
  <si>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</si>
  <si>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</si>
  <si>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</si>
  <si>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</si>
  <si>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</si>
  <si>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</si>
  <si>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</si>
  <si>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</si>
  <si>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</si>
  <si>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</si>
  <si>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</si>
  <si>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</si>
  <si>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</si>
  <si>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</si>
  <si>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</si>
  <si>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</si>
  <si>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</si>
  <si>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</si>
  <si>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</si>
  <si>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</si>
  <si>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</si>
  <si>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</si>
  <si>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</si>
  <si>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</si>
  <si>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</si>
  <si>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</si>
  <si>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</si>
  <si>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</si>
  <si>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</si>
  <si>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</si>
  <si>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</si>
  <si>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</si>
  <si>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</si>
  <si>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</si>
  <si>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</si>
  <si>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</si>
  <si>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</si>
  <si>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</si>
  <si>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</si>
  <si>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专业基础课</t>
    </r>
  </si>
  <si>
    <r>
      <rPr>
        <sz val="9"/>
        <rFont val="宋体"/>
        <charset val="134"/>
      </rPr>
      <t>计算机科学导论</t>
    </r>
  </si>
  <si>
    <t>Introduction to Computer Science</t>
  </si>
  <si>
    <r>
      <rPr>
        <sz val="9"/>
        <rFont val="宋体"/>
        <charset val="134"/>
      </rPr>
      <t>高级语言程序设计</t>
    </r>
  </si>
  <si>
    <t>Advance Language Programming</t>
  </si>
  <si>
    <r>
      <rPr>
        <sz val="9"/>
        <rFont val="宋体"/>
        <charset val="134"/>
      </rPr>
      <t>数据结构与算法</t>
    </r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</si>
  <si>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</si>
  <si>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</si>
  <si>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</si>
  <si>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r>
      <rPr>
        <sz val="9"/>
        <rFont val="宋体"/>
        <charset val="134"/>
      </rPr>
      <t>操作系统原理</t>
    </r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</si>
  <si>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</si>
  <si>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</si>
  <si>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</si>
  <si>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</si>
  <si>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</si>
  <si>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面向对象程序设计</t>
    </r>
  </si>
  <si>
    <t>Object Oriented Programming</t>
  </si>
  <si>
    <t>1.5+1.5</t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</si>
  <si>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</si>
  <si>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</si>
  <si>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t>1+1</t>
  </si>
  <si>
    <r>
      <rPr>
        <sz val="9"/>
        <rFont val="宋体"/>
        <charset val="134"/>
      </rPr>
      <t>数据库原理</t>
    </r>
  </si>
  <si>
    <t>Principle of Database</t>
  </si>
  <si>
    <t>2+1</t>
  </si>
  <si>
    <r>
      <rPr>
        <sz val="9"/>
        <rFont val="宋体"/>
        <charset val="134"/>
      </rPr>
      <t>鸿蒙应用开发基础</t>
    </r>
  </si>
  <si>
    <t xml:space="preserve">Basis of Harmony
Application Development </t>
  </si>
  <si>
    <r>
      <rPr>
        <sz val="9"/>
        <rFont val="宋体"/>
        <charset val="134"/>
      </rPr>
      <t>软件测试与质量保证</t>
    </r>
  </si>
  <si>
    <t>Software Testing and Quality Assurance</t>
  </si>
  <si>
    <r>
      <rPr>
        <sz val="9"/>
        <rFont val="宋体"/>
        <charset val="134"/>
      </rPr>
      <t>软件工程</t>
    </r>
  </si>
  <si>
    <t>Software Engineering</t>
  </si>
  <si>
    <t>软件配置管理</t>
  </si>
  <si>
    <t>Software Configuration Management</t>
  </si>
  <si>
    <t>系统分析与设计</t>
  </si>
  <si>
    <t>System Analysis and Design</t>
  </si>
  <si>
    <r>
      <rPr>
        <sz val="9"/>
        <rFont val="宋体"/>
        <charset val="134"/>
      </rPr>
      <t>软件项目管理</t>
    </r>
  </si>
  <si>
    <t>Software Project Management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</si>
  <si>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</si>
  <si>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</si>
  <si>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</si>
  <si>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</si>
  <si>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r>
      <rPr>
        <sz val="9"/>
        <rFont val="宋体"/>
        <charset val="134"/>
      </rPr>
      <t>人工智能基础与应用</t>
    </r>
  </si>
  <si>
    <t>Fundamentals of Artificial Intelligence with Applications</t>
  </si>
  <si>
    <t>新媒体运营与推广</t>
  </si>
  <si>
    <t>New Media Operations and Promotion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</si>
  <si>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</si>
  <si>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</si>
  <si>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r>
      <rPr>
        <sz val="9"/>
        <rFont val="宋体"/>
        <charset val="134"/>
      </rPr>
      <t>数字图像处理及应用</t>
    </r>
  </si>
  <si>
    <t>Digital Image Processing and Application</t>
  </si>
  <si>
    <r>
      <rPr>
        <sz val="9"/>
        <rFont val="宋体"/>
        <charset val="134"/>
      </rPr>
      <t>机器学习</t>
    </r>
  </si>
  <si>
    <t>Machine Learning</t>
  </si>
  <si>
    <r>
      <rPr>
        <sz val="9"/>
        <rFont val="宋体"/>
        <charset val="134"/>
      </rPr>
      <t>计算机视觉及应用</t>
    </r>
  </si>
  <si>
    <t>Computer Vision and Application</t>
  </si>
  <si>
    <r>
      <rPr>
        <sz val="9"/>
        <rFont val="宋体"/>
        <charset val="134"/>
      </rPr>
      <t>大语言模型与应用</t>
    </r>
  </si>
  <si>
    <t>Large Language Modeling and Applications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</si>
  <si>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</si>
  <si>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</si>
  <si>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r>
      <rPr>
        <sz val="9"/>
        <rFont val="宋体"/>
        <charset val="134"/>
      </rPr>
      <t>移动应用开发</t>
    </r>
  </si>
  <si>
    <t>Android Application Development</t>
  </si>
  <si>
    <r>
      <rPr>
        <sz val="9"/>
        <rFont val="宋体"/>
        <charset val="134"/>
      </rPr>
      <t>嵌入式系统</t>
    </r>
  </si>
  <si>
    <t>Embedded System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</si>
  <si>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</si>
  <si>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</si>
  <si>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密码学基础与应用</t>
    </r>
  </si>
  <si>
    <t>Fundamentals and Applications of Cryptography</t>
  </si>
  <si>
    <r>
      <rPr>
        <sz val="9"/>
        <rFont val="宋体"/>
        <charset val="134"/>
      </rPr>
      <t>网络攻击与防范</t>
    </r>
  </si>
  <si>
    <t>Network Attacks and Prevention</t>
  </si>
  <si>
    <r>
      <rPr>
        <sz val="9"/>
        <rFont val="宋体"/>
        <charset val="134"/>
      </rPr>
      <t>信息安全技术</t>
    </r>
  </si>
  <si>
    <t>Information Security Technology</t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</si>
  <si>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</si>
  <si>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</si>
  <si>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</si>
  <si>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</si>
  <si>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</si>
  <si>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t>大学物理实验（1）</t>
  </si>
  <si>
    <t>College Physics Experiments（1）</t>
  </si>
  <si>
    <r>
      <rPr>
        <sz val="9"/>
        <rFont val="宋体"/>
        <charset val="134"/>
      </rPr>
      <t>程序设计实训</t>
    </r>
  </si>
  <si>
    <t>Practices of Programming</t>
  </si>
  <si>
    <r>
      <rPr>
        <sz val="9"/>
        <rFont val="宋体"/>
        <charset val="134"/>
      </rPr>
      <t>计算机组成原理课程设计</t>
    </r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</si>
  <si>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</si>
  <si>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</si>
  <si>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</si>
  <si>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r>
      <rPr>
        <sz val="9"/>
        <rFont val="宋体"/>
        <charset val="134"/>
      </rPr>
      <t>操作系统课程设计</t>
    </r>
  </si>
  <si>
    <t>Course Design of Operating System</t>
  </si>
  <si>
    <r>
      <rPr>
        <sz val="9"/>
        <rFont val="宋体"/>
        <charset val="134"/>
      </rPr>
      <t>数据库应用实践</t>
    </r>
  </si>
  <si>
    <t>Database Application Practice</t>
  </si>
  <si>
    <r>
      <rPr>
        <sz val="9"/>
        <rFont val="宋体"/>
        <charset val="134"/>
      </rPr>
      <t>计算机网络实训</t>
    </r>
  </si>
  <si>
    <t>Computer Network Training</t>
  </si>
  <si>
    <r>
      <rPr>
        <sz val="9"/>
        <rFont val="宋体"/>
        <charset val="134"/>
      </rPr>
      <t>软件工程课程设计</t>
    </r>
  </si>
  <si>
    <t>Course Design of Software Engineering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</si>
  <si>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1</t>
    </r>
  </si>
  <si>
    <t>Project Development Training1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</si>
  <si>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2</t>
    </r>
  </si>
  <si>
    <t>Project Development Training2</t>
  </si>
  <si>
    <r>
      <rPr>
        <sz val="9"/>
        <rFont val="宋体"/>
        <charset val="134"/>
      </rPr>
      <t>鸿蒙应用开发实训</t>
    </r>
  </si>
  <si>
    <t xml:space="preserve">Practice of Harmony
Application Development </t>
  </si>
  <si>
    <t>创新教育</t>
  </si>
  <si>
    <r>
      <rPr>
        <sz val="9"/>
        <rFont val="宋体"/>
        <charset val="134"/>
      </rPr>
      <t>创业基础（实践）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</si>
  <si>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（P</t>
    </r>
    <r>
      <rPr>
        <sz val="9"/>
        <rFont val="Times New Roman"/>
        <charset val="134"/>
      </rPr>
      <t>ractice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</si>
  <si>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</si>
  <si>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</si>
  <si>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</si>
  <si>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企业项目实训</t>
    </r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</si>
  <si>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</si>
  <si>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</si>
  <si>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</si>
  <si>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</si>
  <si>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</si>
  <si>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</si>
  <si>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</si>
  <si>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</si>
  <si>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</si>
  <si>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
1.校级公选课即通识选修课；
2.社会实践活动可通过参加全国高校大学竞赛（教育部认定大学生学科竞赛目录）来认定一定的学分；
2.就业指导（理论+实践）为限定选修；
3.认识实习一般安排在暑假进行；
4.选修课分三个方向课程：
   方向一 人工智能：数字图像处理及应用、机器学习、计算机视觉及应用、大语言模型与应用；
   方向二 网络安全：密码学基础与应用、网络攻击与防范、信息安全技术、Web编程技术；
   方向三 系统开发：Python程序设计、多媒体信息处理、Web编程技术、移动应用开发、嵌入式系统。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</si>
  <si>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</si>
  <si>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</si>
  <si>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</si>
  <si>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</si>
  <si>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</si>
  <si>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</si>
  <si>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</si>
  <si>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</si>
  <si>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</si>
  <si>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</si>
  <si>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</si>
  <si>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</si>
  <si>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</si>
  <si>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</si>
  <si>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</si>
  <si>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</si>
  <si>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</si>
  <si>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</si>
  <si>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</si>
  <si>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</si>
  <si>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</si>
  <si>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</si>
  <si>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</si>
  <si>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t>专业基础课</t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</si>
  <si>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</si>
  <si>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</si>
  <si>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</si>
  <si>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</si>
  <si>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</si>
  <si>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</si>
  <si>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</si>
  <si>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</si>
  <si>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</si>
  <si>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</si>
  <si>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</si>
  <si>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</si>
  <si>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</si>
  <si>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</si>
  <si>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大学物理实验</t>
  </si>
  <si>
    <t>鸿蒙应用开发实训</t>
  </si>
  <si>
    <t>3周</t>
  </si>
  <si>
    <t>专业必修</t>
  </si>
  <si>
    <t>面向对象程序设计</t>
  </si>
  <si>
    <t>数据库原理</t>
  </si>
  <si>
    <t>鸿蒙应用开发基础</t>
  </si>
  <si>
    <t>软件测试与质量保证</t>
  </si>
  <si>
    <t>软件项目管理</t>
  </si>
  <si>
    <t>专业选修（限定选修）</t>
  </si>
  <si>
    <t>人工智能基础与应用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</si>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</sst>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0" applyNumberFormat="0" applyAlignment="0" applyProtection="0">
      <alignment vertical="center"/>
    </xf>
    <xf numFmtId="0" fontId="30" fillId="4" borderId="21" applyNumberFormat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2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Protection="1">
      <alignment vertical="center"/>
      <protection locked="0"/>
    </xf>
    <xf numFmtId="0" fontId="16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6" fillId="0" borderId="0" xfId="0" applyFont="1" applyFill="1">
      <alignment vertical="center"/>
    </xf>
    <xf numFmtId="0" fontId="16" fillId="0" borderId="0" xfId="0" applyFont="1" applyFill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5" xfId="49" applyFont="1" applyFill="1" applyBorder="1" applyAlignment="1" applyProtection="1">
      <alignment horizontal="center" vertical="center" wrapText="1"/>
      <protection locked="0"/>
    </xf>
    <xf numFmtId="0" fontId="9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20" fillId="0" borderId="0" xfId="0" applyFont="1" applyFill="1" applyProtection="1">
      <alignment vertical="center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software_cache\WeChat%20Files\wxid_5103661035512\FileStorage\File\2025-07\630&#21442;&#32771;-2025&#32423;&#35745;&#31639;&#26426;&#31185;&#23398;&#19982;&#25216;&#26415;&#26412;&#31185;&#19987;&#19994;&#20154;&#25165;&#22521;&#20859;&#26041;&#26696;&#65288;&#34920;&#26684;&#37096;&#20998;&#65289;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0154;&#22521;\2026\2025&#24180;&#36719;&#20214;&#24037;&#31243;&#26412;&#31185;&#19987;&#19994;&#20154;&#25165;&#22521;&#20859;&#26041;&#26696;&#65288;&#34920;&#26684;&#37096;&#20998;&#65289;-08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 refreshError="1">
        <row r="6">
          <cell r="F6">
            <v>4</v>
          </cell>
          <cell r="G6">
            <v>72</v>
          </cell>
        </row>
        <row r="7">
          <cell r="F7">
            <v>3</v>
          </cell>
          <cell r="G7">
            <v>54</v>
          </cell>
        </row>
        <row r="8">
          <cell r="F8">
            <v>5</v>
          </cell>
          <cell r="G8">
            <v>90</v>
          </cell>
        </row>
        <row r="9">
          <cell r="F9">
            <v>3</v>
          </cell>
          <cell r="G9">
            <v>54</v>
          </cell>
        </row>
        <row r="10">
          <cell r="F10">
            <v>2</v>
          </cell>
          <cell r="G10">
            <v>36</v>
          </cell>
        </row>
        <row r="11">
          <cell r="F11">
            <v>3</v>
          </cell>
          <cell r="G11">
            <v>54</v>
          </cell>
        </row>
        <row r="12">
          <cell r="F12">
            <v>3</v>
          </cell>
          <cell r="G12">
            <v>54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F47">
            <v>12</v>
          </cell>
          <cell r="G47">
            <v>216</v>
          </cell>
        </row>
        <row r="57">
          <cell r="F57">
            <v>20</v>
          </cell>
          <cell r="G57">
            <v>360</v>
          </cell>
        </row>
        <row r="91">
          <cell r="F91">
            <v>36</v>
          </cell>
          <cell r="G91">
            <v>720</v>
          </cell>
        </row>
        <row r="91">
          <cell r="Q91">
            <v>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5" topLeftCell="A22" activePane="bottomLeft" state="frozen"/>
      <selection/>
      <selection pane="bottomLeft" activeCell="J60" sqref="J60"/>
    </sheetView>
  </sheetViews>
  <sheetFormatPr defaultColWidth="9" defaultRowHeight="14"/>
  <cols>
    <col min="1" max="1" width="3.42727272727273" style="44" customWidth="1"/>
    <col min="2" max="2" width="3.84545454545455" style="42" customWidth="1"/>
    <col min="3" max="3" width="12.5454545454545" style="45" customWidth="1"/>
    <col min="4" max="4" width="13.4545454545455" style="42" customWidth="1"/>
    <col min="5" max="5" width="18.4545454545455" style="42" customWidth="1"/>
    <col min="6" max="6" width="6.45454545454545" style="42" customWidth="1"/>
    <col min="7" max="7" width="6.55454545454545" style="42" customWidth="1"/>
    <col min="8" max="8" width="5" style="42" customWidth="1"/>
    <col min="9" max="9" width="5.72727272727273" style="42" customWidth="1"/>
    <col min="10" max="10" width="5.05454545454545" style="42" customWidth="1"/>
    <col min="11" max="16" width="3.62727272727273" style="42" customWidth="1"/>
    <col min="17" max="17" width="4.50909090909091" style="42" customWidth="1"/>
    <col min="18" max="18" width="9" style="46"/>
    <col min="19" max="16381" width="9" style="42"/>
    <col min="16382" max="16384" width="9" style="44"/>
  </cols>
  <sheetData>
    <row r="1" ht="22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8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="41" customFormat="1" ht="19" customHeight="1" spans="1:18">
      <c r="A3" s="49" t="s">
        <v>2</v>
      </c>
      <c r="B3" s="49"/>
      <c r="C3" s="49"/>
      <c r="D3" s="49" t="s">
        <v>3</v>
      </c>
      <c r="E3" s="49" t="s">
        <v>4</v>
      </c>
      <c r="F3" s="49" t="s">
        <v>5</v>
      </c>
      <c r="G3" s="49"/>
      <c r="H3" s="49"/>
      <c r="I3" s="49"/>
      <c r="J3" s="49" t="s">
        <v>6</v>
      </c>
      <c r="K3" s="49"/>
      <c r="L3" s="49"/>
      <c r="M3" s="49"/>
      <c r="N3" s="49"/>
      <c r="O3" s="49"/>
      <c r="P3" s="49"/>
      <c r="Q3" s="49"/>
      <c r="R3" s="50"/>
    </row>
    <row r="4" s="41" customFormat="1" ht="19" customHeight="1" spans="1:18">
      <c r="A4" s="49"/>
      <c r="B4" s="49"/>
      <c r="C4" s="49"/>
      <c r="D4" s="49"/>
      <c r="E4" s="49"/>
      <c r="F4" s="49" t="s">
        <v>7</v>
      </c>
      <c r="G4" s="49" t="s">
        <v>8</v>
      </c>
      <c r="H4" s="49" t="s">
        <v>9</v>
      </c>
      <c r="I4" s="51" t="s">
        <v>10</v>
      </c>
      <c r="J4" s="49" t="s">
        <v>11</v>
      </c>
      <c r="K4" s="49"/>
      <c r="L4" s="49" t="s">
        <v>12</v>
      </c>
      <c r="M4" s="49"/>
      <c r="N4" s="49" t="s">
        <v>13</v>
      </c>
      <c r="O4" s="49"/>
      <c r="P4" s="49" t="s">
        <v>14</v>
      </c>
      <c r="Q4" s="49"/>
      <c r="R4" s="50"/>
    </row>
    <row r="5" s="41" customFormat="1" ht="20" customHeight="1" spans="1:18">
      <c r="A5" s="49"/>
      <c r="B5" s="49"/>
      <c r="C5" s="49"/>
      <c r="D5" s="49"/>
      <c r="E5" s="49"/>
      <c r="F5" s="49"/>
      <c r="G5" s="49"/>
      <c r="H5" s="49"/>
      <c r="I5" s="49"/>
      <c r="J5" s="49">
        <v>1</v>
      </c>
      <c r="K5" s="49">
        <v>2</v>
      </c>
      <c r="L5" s="49">
        <v>3</v>
      </c>
      <c r="M5" s="49">
        <v>4</v>
      </c>
      <c r="N5" s="49">
        <v>5</v>
      </c>
      <c r="O5" s="49">
        <v>6</v>
      </c>
      <c r="P5" s="49">
        <v>7</v>
      </c>
      <c r="Q5" s="49">
        <v>8</v>
      </c>
      <c r="R5" s="50"/>
    </row>
    <row r="6" s="41" customFormat="1" ht="30" customHeight="1" spans="1:18">
      <c r="A6" s="15" t="s">
        <v>15</v>
      </c>
      <c r="B6" s="13" t="s">
        <v>16</v>
      </c>
      <c r="C6" s="13" t="s">
        <v>17</v>
      </c>
      <c r="D6" s="13" t="s">
        <v>18</v>
      </c>
      <c r="E6" s="13" t="s">
        <v>19</v>
      </c>
      <c r="F6" s="13">
        <v>4</v>
      </c>
      <c r="G6" s="13">
        <v>72</v>
      </c>
      <c r="H6" s="13">
        <v>72</v>
      </c>
      <c r="I6" s="13">
        <v>0</v>
      </c>
      <c r="J6" s="13">
        <v>4</v>
      </c>
      <c r="K6" s="13"/>
      <c r="L6" s="13"/>
      <c r="M6" s="13"/>
      <c r="N6" s="13"/>
      <c r="O6" s="15"/>
      <c r="P6" s="15"/>
      <c r="Q6" s="15"/>
      <c r="R6" s="50"/>
    </row>
    <row r="7" s="41" customFormat="1" ht="30" customHeight="1" spans="1:18">
      <c r="A7" s="15"/>
      <c r="B7" s="13"/>
      <c r="C7" s="13"/>
      <c r="D7" s="13" t="s">
        <v>20</v>
      </c>
      <c r="E7" s="13" t="s">
        <v>21</v>
      </c>
      <c r="F7" s="13">
        <v>3</v>
      </c>
      <c r="G7" s="13">
        <v>54</v>
      </c>
      <c r="H7" s="13">
        <v>54</v>
      </c>
      <c r="I7" s="13">
        <v>0</v>
      </c>
      <c r="J7" s="13">
        <v>3</v>
      </c>
      <c r="K7" s="13"/>
      <c r="L7" s="13"/>
      <c r="M7" s="13"/>
      <c r="N7" s="13"/>
      <c r="O7" s="15"/>
      <c r="P7" s="15"/>
      <c r="Q7" s="15"/>
      <c r="R7" s="50"/>
    </row>
    <row r="8" s="41" customFormat="1" ht="30" customHeight="1" spans="1:18">
      <c r="A8" s="15"/>
      <c r="B8" s="13"/>
      <c r="C8" s="13"/>
      <c r="D8" s="13" t="s">
        <v>22</v>
      </c>
      <c r="E8" s="13" t="s">
        <v>23</v>
      </c>
      <c r="F8" s="13">
        <v>5</v>
      </c>
      <c r="G8" s="13">
        <v>90</v>
      </c>
      <c r="H8" s="13">
        <v>90</v>
      </c>
      <c r="I8" s="13">
        <v>0</v>
      </c>
      <c r="J8" s="13"/>
      <c r="K8" s="13">
        <v>5</v>
      </c>
      <c r="L8" s="13"/>
      <c r="M8" s="13"/>
      <c r="N8" s="13"/>
      <c r="O8" s="15"/>
      <c r="P8" s="15"/>
      <c r="Q8" s="15"/>
      <c r="R8" s="50"/>
    </row>
    <row r="9" s="41" customFormat="1" ht="30" customHeight="1" spans="1:18">
      <c r="A9" s="15"/>
      <c r="B9" s="13"/>
      <c r="C9" s="13"/>
      <c r="D9" s="13" t="s">
        <v>24</v>
      </c>
      <c r="E9" s="13" t="s">
        <v>25</v>
      </c>
      <c r="F9" s="13">
        <v>3</v>
      </c>
      <c r="G9" s="13">
        <v>54</v>
      </c>
      <c r="H9" s="13">
        <v>54</v>
      </c>
      <c r="I9" s="13">
        <v>0</v>
      </c>
      <c r="J9" s="13"/>
      <c r="K9" s="13">
        <v>3</v>
      </c>
      <c r="L9" s="13"/>
      <c r="M9" s="13"/>
      <c r="N9" s="13"/>
      <c r="O9" s="15"/>
      <c r="P9" s="15"/>
      <c r="Q9" s="15"/>
      <c r="R9" s="50"/>
    </row>
    <row r="10" s="41" customFormat="1" ht="30" customHeight="1" spans="1:18">
      <c r="A10" s="15"/>
      <c r="B10" s="13"/>
      <c r="C10" s="13"/>
      <c r="D10" s="13" t="s">
        <v>26</v>
      </c>
      <c r="E10" s="13" t="s">
        <v>27</v>
      </c>
      <c r="F10" s="13">
        <v>2</v>
      </c>
      <c r="G10" s="13">
        <v>36</v>
      </c>
      <c r="H10" s="13">
        <v>36</v>
      </c>
      <c r="I10" s="13">
        <v>0</v>
      </c>
      <c r="J10" s="13"/>
      <c r="K10" s="13"/>
      <c r="L10" s="13">
        <v>2</v>
      </c>
      <c r="M10" s="13"/>
      <c r="N10" s="13"/>
      <c r="O10" s="15"/>
      <c r="P10" s="15"/>
      <c r="Q10" s="15"/>
      <c r="R10" s="50"/>
    </row>
    <row r="11" s="41" customFormat="1" ht="30" customHeight="1" spans="1:18">
      <c r="A11" s="15"/>
      <c r="B11" s="13"/>
      <c r="C11" s="13"/>
      <c r="D11" s="13" t="s">
        <v>28</v>
      </c>
      <c r="E11" s="13" t="s">
        <v>29</v>
      </c>
      <c r="F11" s="13">
        <v>3</v>
      </c>
      <c r="G11" s="13">
        <v>54</v>
      </c>
      <c r="H11" s="13">
        <v>54</v>
      </c>
      <c r="I11" s="13">
        <v>0</v>
      </c>
      <c r="J11" s="13"/>
      <c r="K11" s="13"/>
      <c r="L11" s="13"/>
      <c r="M11" s="13">
        <v>3</v>
      </c>
      <c r="N11" s="13"/>
      <c r="O11" s="15"/>
      <c r="P11" s="15"/>
      <c r="Q11" s="15"/>
      <c r="R11" s="50"/>
    </row>
    <row r="12" s="41" customFormat="1" ht="30" customHeight="1" spans="1:18">
      <c r="A12" s="15"/>
      <c r="B12" s="13"/>
      <c r="C12" s="13"/>
      <c r="D12" s="13" t="s">
        <v>30</v>
      </c>
      <c r="E12" s="13" t="s">
        <v>31</v>
      </c>
      <c r="F12" s="13">
        <v>3</v>
      </c>
      <c r="G12" s="13">
        <v>54</v>
      </c>
      <c r="H12" s="13">
        <v>54</v>
      </c>
      <c r="I12" s="13">
        <v>0</v>
      </c>
      <c r="J12" s="13"/>
      <c r="K12" s="13"/>
      <c r="L12" s="13"/>
      <c r="M12" s="13"/>
      <c r="N12" s="13">
        <v>3</v>
      </c>
      <c r="O12" s="15"/>
      <c r="P12" s="15"/>
      <c r="Q12" s="15"/>
      <c r="R12" s="50"/>
    </row>
    <row r="13" s="41" customFormat="1" ht="30" customHeight="1" spans="1:18">
      <c r="A13" s="15"/>
      <c r="B13" s="13"/>
      <c r="C13" s="13" t="s">
        <v>32</v>
      </c>
      <c r="D13" s="52" t="s">
        <v>33</v>
      </c>
      <c r="E13" s="11" t="s">
        <v>34</v>
      </c>
      <c r="F13" s="53">
        <v>3</v>
      </c>
      <c r="G13" s="53">
        <f t="shared" ref="G13:G16" si="0">F13*18</f>
        <v>54</v>
      </c>
      <c r="H13" s="53">
        <v>54</v>
      </c>
      <c r="I13" s="53">
        <v>0</v>
      </c>
      <c r="J13" s="53">
        <v>3</v>
      </c>
      <c r="K13" s="53"/>
      <c r="L13" s="53"/>
      <c r="M13" s="53"/>
      <c r="N13" s="11"/>
      <c r="O13" s="11"/>
      <c r="P13" s="11"/>
      <c r="Q13" s="54"/>
      <c r="R13" s="50"/>
    </row>
    <row r="14" s="41" customFormat="1" ht="30" customHeight="1" spans="1:18">
      <c r="A14" s="15"/>
      <c r="B14" s="13"/>
      <c r="C14" s="13"/>
      <c r="D14" s="52" t="s">
        <v>35</v>
      </c>
      <c r="E14" s="11" t="s">
        <v>36</v>
      </c>
      <c r="F14" s="53">
        <v>3</v>
      </c>
      <c r="G14" s="53">
        <f t="shared" si="0"/>
        <v>54</v>
      </c>
      <c r="H14" s="53">
        <v>54</v>
      </c>
      <c r="I14" s="53">
        <v>0</v>
      </c>
      <c r="J14" s="53"/>
      <c r="K14" s="53">
        <v>3</v>
      </c>
      <c r="L14" s="53"/>
      <c r="M14" s="53"/>
      <c r="N14" s="11"/>
      <c r="O14" s="11"/>
      <c r="P14" s="11"/>
      <c r="Q14" s="54"/>
      <c r="R14" s="50"/>
    </row>
    <row r="15" s="41" customFormat="1" ht="30" customHeight="1" spans="1:18">
      <c r="A15" s="15"/>
      <c r="B15" s="13"/>
      <c r="C15" s="13"/>
      <c r="D15" s="52" t="s">
        <v>37</v>
      </c>
      <c r="E15" s="11" t="s">
        <v>38</v>
      </c>
      <c r="F15" s="53">
        <v>3</v>
      </c>
      <c r="G15" s="53">
        <f t="shared" si="0"/>
        <v>54</v>
      </c>
      <c r="H15" s="53">
        <v>54</v>
      </c>
      <c r="I15" s="53">
        <v>0</v>
      </c>
      <c r="J15" s="53"/>
      <c r="K15" s="53"/>
      <c r="L15" s="53">
        <v>3</v>
      </c>
      <c r="M15" s="53"/>
      <c r="N15" s="11"/>
      <c r="O15" s="11"/>
      <c r="P15" s="11"/>
      <c r="Q15" s="54"/>
      <c r="R15" s="50"/>
    </row>
    <row r="16" s="41" customFormat="1" ht="30" customHeight="1" spans="1:18">
      <c r="A16" s="15"/>
      <c r="B16" s="13"/>
      <c r="C16" s="13"/>
      <c r="D16" s="52" t="s">
        <v>39</v>
      </c>
      <c r="E16" s="11" t="s">
        <v>40</v>
      </c>
      <c r="F16" s="53">
        <v>3</v>
      </c>
      <c r="G16" s="53">
        <f t="shared" si="0"/>
        <v>54</v>
      </c>
      <c r="H16" s="53">
        <v>54</v>
      </c>
      <c r="I16" s="53">
        <v>0</v>
      </c>
      <c r="J16" s="53"/>
      <c r="K16" s="53"/>
      <c r="L16" s="53"/>
      <c r="M16" s="53">
        <v>3</v>
      </c>
      <c r="N16" s="11"/>
      <c r="O16" s="11"/>
      <c r="P16" s="11"/>
      <c r="Q16" s="54"/>
      <c r="R16" s="50"/>
    </row>
    <row r="17" s="41" customFormat="1" ht="30" customHeight="1" spans="1:18">
      <c r="A17" s="15"/>
      <c r="B17" s="13"/>
      <c r="C17" s="16" t="s">
        <v>41</v>
      </c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11">
        <v>2</v>
      </c>
      <c r="K17" s="55"/>
      <c r="L17" s="55"/>
      <c r="M17" s="55"/>
      <c r="N17" s="11"/>
      <c r="O17" s="11"/>
      <c r="P17" s="11"/>
      <c r="Q17" s="54"/>
      <c r="R17" s="50"/>
    </row>
    <row r="18" s="41" customFormat="1" ht="30" customHeight="1" spans="1:18">
      <c r="A18" s="15"/>
      <c r="B18" s="13"/>
      <c r="C18" s="13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55"/>
      <c r="K18" s="11">
        <v>2</v>
      </c>
      <c r="L18" s="55"/>
      <c r="M18" s="11"/>
      <c r="N18" s="11"/>
      <c r="O18" s="11"/>
      <c r="P18" s="11"/>
      <c r="Q18" s="54"/>
      <c r="R18" s="50"/>
    </row>
    <row r="19" s="41" customFormat="1" ht="30" customHeight="1" spans="1:18">
      <c r="A19" s="15"/>
      <c r="B19" s="13"/>
      <c r="C19" s="13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>
        <v>2</v>
      </c>
      <c r="M19" s="11"/>
      <c r="N19" s="11"/>
      <c r="O19" s="11"/>
      <c r="P19" s="11"/>
      <c r="Q19" s="54"/>
      <c r="R19" s="50"/>
    </row>
    <row r="20" s="41" customFormat="1" ht="30" customHeight="1" spans="1:18">
      <c r="A20" s="15"/>
      <c r="B20" s="13"/>
      <c r="C20" s="13"/>
      <c r="D20" s="11" t="s">
        <v>48</v>
      </c>
      <c r="E20" s="11" t="s">
        <v>49</v>
      </c>
      <c r="F20" s="11">
        <v>1</v>
      </c>
      <c r="G20" s="11">
        <v>36</v>
      </c>
      <c r="H20" s="11">
        <v>4</v>
      </c>
      <c r="I20" s="11">
        <v>32</v>
      </c>
      <c r="J20" s="11"/>
      <c r="K20" s="11"/>
      <c r="L20" s="11"/>
      <c r="M20" s="11">
        <v>2</v>
      </c>
      <c r="N20" s="11"/>
      <c r="O20" s="11"/>
      <c r="P20" s="11"/>
      <c r="Q20" s="54"/>
      <c r="R20" s="50"/>
    </row>
    <row r="21" s="41" customFormat="1" ht="33" customHeight="1" spans="1:18">
      <c r="A21" s="15"/>
      <c r="B21" s="13"/>
      <c r="C21" s="13" t="s">
        <v>50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56">
        <v>3</v>
      </c>
      <c r="K21" s="11"/>
      <c r="L21" s="11"/>
      <c r="M21" s="11"/>
      <c r="N21" s="11"/>
      <c r="O21" s="11"/>
      <c r="P21" s="11"/>
      <c r="Q21" s="11"/>
      <c r="R21" s="50"/>
    </row>
    <row r="22" s="41" customFormat="1" ht="57" customHeight="1" spans="1:18">
      <c r="A22" s="15"/>
      <c r="B22" s="13"/>
      <c r="C22" s="13" t="s">
        <v>50</v>
      </c>
      <c r="D22" s="11" t="s">
        <v>53</v>
      </c>
      <c r="E22" s="11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57"/>
      <c r="M22" s="11"/>
      <c r="N22" s="11"/>
      <c r="O22" s="11"/>
      <c r="P22" s="11"/>
      <c r="Q22" s="11"/>
      <c r="R22" s="50"/>
    </row>
    <row r="23" s="41" customFormat="1" ht="30" customHeight="1" spans="1:18">
      <c r="A23" s="15"/>
      <c r="B23" s="13"/>
      <c r="C23" s="13"/>
      <c r="D23" s="11" t="s">
        <v>55</v>
      </c>
      <c r="E23" s="15" t="s">
        <v>56</v>
      </c>
      <c r="F23" s="11">
        <v>3</v>
      </c>
      <c r="G23" s="11">
        <v>54</v>
      </c>
      <c r="H23" s="11">
        <v>54</v>
      </c>
      <c r="I23" s="11">
        <v>0</v>
      </c>
      <c r="J23" s="11"/>
      <c r="K23" s="11">
        <v>3</v>
      </c>
      <c r="L23" s="57"/>
      <c r="M23" s="11"/>
      <c r="N23" s="11"/>
      <c r="O23" s="11"/>
      <c r="P23" s="11"/>
      <c r="Q23" s="11"/>
      <c r="R23" s="50"/>
    </row>
    <row r="24" s="41" customFormat="1" ht="30" customHeight="1" spans="1:18">
      <c r="A24" s="15"/>
      <c r="B24" s="13"/>
      <c r="C24" s="13"/>
      <c r="D24" s="11" t="s">
        <v>57</v>
      </c>
      <c r="E24" s="11" t="s">
        <v>58</v>
      </c>
      <c r="F24" s="11">
        <v>1</v>
      </c>
      <c r="G24" s="11">
        <v>18</v>
      </c>
      <c r="H24" s="11">
        <v>18</v>
      </c>
      <c r="I24" s="11">
        <v>0</v>
      </c>
      <c r="J24" s="11"/>
      <c r="K24" s="57"/>
      <c r="L24" s="58">
        <v>1</v>
      </c>
      <c r="M24" s="58"/>
      <c r="N24" s="58"/>
      <c r="O24" s="58"/>
      <c r="P24" s="58"/>
      <c r="Q24" s="11"/>
      <c r="R24" s="50"/>
    </row>
    <row r="25" s="41" customFormat="1" ht="47" customHeight="1" spans="1:18">
      <c r="A25" s="15"/>
      <c r="B25" s="13"/>
      <c r="C25" s="13"/>
      <c r="D25" s="15" t="s">
        <v>59</v>
      </c>
      <c r="E25" s="11" t="s">
        <v>60</v>
      </c>
      <c r="F25" s="11">
        <v>3</v>
      </c>
      <c r="G25" s="11">
        <v>54</v>
      </c>
      <c r="H25" s="11">
        <v>36</v>
      </c>
      <c r="I25" s="11">
        <v>18</v>
      </c>
      <c r="J25" s="11"/>
      <c r="K25" s="11"/>
      <c r="L25" s="11">
        <v>3</v>
      </c>
      <c r="M25" s="57"/>
      <c r="N25" s="11"/>
      <c r="O25" s="11"/>
      <c r="P25" s="11"/>
      <c r="Q25" s="11"/>
      <c r="R25" s="50"/>
    </row>
    <row r="26" s="41" customFormat="1" ht="29" customHeight="1" spans="1:18">
      <c r="A26" s="15"/>
      <c r="B26" s="13"/>
      <c r="C26" s="13"/>
      <c r="D26" s="15" t="s">
        <v>61</v>
      </c>
      <c r="E26" s="11" t="s">
        <v>62</v>
      </c>
      <c r="F26" s="11">
        <v>3</v>
      </c>
      <c r="G26" s="11">
        <v>54</v>
      </c>
      <c r="H26" s="11">
        <v>54</v>
      </c>
      <c r="I26" s="11">
        <v>0</v>
      </c>
      <c r="J26" s="11"/>
      <c r="K26" s="11"/>
      <c r="L26" s="11"/>
      <c r="M26" s="11">
        <v>3</v>
      </c>
      <c r="N26" s="57"/>
      <c r="O26" s="11"/>
      <c r="P26" s="11"/>
      <c r="Q26" s="11"/>
      <c r="R26" s="50"/>
    </row>
    <row r="27" s="41" customFormat="1" ht="24" customHeight="1" spans="1:18">
      <c r="A27" s="15"/>
      <c r="B27" s="13"/>
      <c r="C27" s="13"/>
      <c r="D27" s="11" t="s">
        <v>63</v>
      </c>
      <c r="E27" s="11" t="s">
        <v>64</v>
      </c>
      <c r="F27" s="11">
        <v>2</v>
      </c>
      <c r="G27" s="11">
        <v>36</v>
      </c>
      <c r="H27" s="11">
        <v>36</v>
      </c>
      <c r="I27" s="11">
        <v>0</v>
      </c>
      <c r="J27" s="11"/>
      <c r="K27" s="11"/>
      <c r="L27" s="11"/>
      <c r="M27" s="11"/>
      <c r="N27" s="11"/>
      <c r="O27" s="11">
        <v>2</v>
      </c>
      <c r="P27" s="11"/>
      <c r="Q27" s="11"/>
      <c r="R27" s="50"/>
    </row>
    <row r="28" s="41" customFormat="1" ht="30" customHeight="1" spans="1:18">
      <c r="A28" s="15"/>
      <c r="B28" s="13"/>
      <c r="C28" s="13" t="s">
        <v>65</v>
      </c>
      <c r="D28" s="59" t="s">
        <v>66</v>
      </c>
      <c r="E28" s="11" t="s">
        <v>67</v>
      </c>
      <c r="F28" s="11">
        <v>1</v>
      </c>
      <c r="G28" s="11">
        <v>18</v>
      </c>
      <c r="H28" s="11">
        <v>18</v>
      </c>
      <c r="I28" s="11">
        <v>0</v>
      </c>
      <c r="J28" s="60" t="s">
        <v>68</v>
      </c>
      <c r="K28" s="61"/>
      <c r="L28" s="61"/>
      <c r="M28" s="62"/>
      <c r="N28" s="11"/>
      <c r="O28" s="11"/>
      <c r="P28" s="11"/>
      <c r="Q28" s="11"/>
      <c r="R28" s="50"/>
    </row>
    <row r="29" s="41" customFormat="1" ht="30" customHeight="1" spans="1:18">
      <c r="A29" s="15"/>
      <c r="B29" s="13"/>
      <c r="C29" s="13"/>
      <c r="D29" s="59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63"/>
      <c r="K29" s="64"/>
      <c r="L29" s="64"/>
      <c r="M29" s="65"/>
      <c r="N29" s="11"/>
      <c r="O29" s="11"/>
      <c r="P29" s="11"/>
      <c r="Q29" s="11"/>
      <c r="R29" s="50"/>
    </row>
    <row r="30" s="41" customFormat="1" ht="30" customHeight="1" spans="1:18">
      <c r="A30" s="15"/>
      <c r="B30" s="13"/>
      <c r="C30" s="13"/>
      <c r="D30" s="59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63"/>
      <c r="K30" s="64"/>
      <c r="L30" s="64"/>
      <c r="M30" s="65"/>
      <c r="N30" s="11"/>
      <c r="O30" s="11"/>
      <c r="P30" s="11"/>
      <c r="Q30" s="11"/>
      <c r="R30" s="50"/>
    </row>
    <row r="31" s="41" customFormat="1" ht="30" customHeight="1" spans="1:18">
      <c r="A31" s="15"/>
      <c r="B31" s="13"/>
      <c r="C31" s="13"/>
      <c r="D31" s="59" t="s">
        <v>73</v>
      </c>
      <c r="E31" s="11" t="s">
        <v>74</v>
      </c>
      <c r="F31" s="11">
        <v>1</v>
      </c>
      <c r="G31" s="11">
        <v>18</v>
      </c>
      <c r="H31" s="11">
        <v>18</v>
      </c>
      <c r="I31" s="11">
        <v>0</v>
      </c>
      <c r="J31" s="66"/>
      <c r="K31" s="67"/>
      <c r="L31" s="67"/>
      <c r="M31" s="68"/>
      <c r="N31" s="11"/>
      <c r="O31" s="11"/>
      <c r="P31" s="11"/>
      <c r="Q31" s="11"/>
      <c r="R31" s="50"/>
    </row>
    <row r="32" s="41" customFormat="1" ht="30" customHeight="1" spans="1:18">
      <c r="A32" s="15"/>
      <c r="B32" s="13"/>
      <c r="C32" s="13"/>
      <c r="D32" s="59" t="s">
        <v>75</v>
      </c>
      <c r="E32" s="11" t="s">
        <v>76</v>
      </c>
      <c r="F32" s="59">
        <v>2</v>
      </c>
      <c r="G32" s="59">
        <v>36</v>
      </c>
      <c r="H32" s="59">
        <v>36</v>
      </c>
      <c r="I32" s="59">
        <v>0</v>
      </c>
      <c r="J32" s="59">
        <v>2</v>
      </c>
      <c r="K32" s="59"/>
      <c r="L32" s="59"/>
      <c r="M32" s="59"/>
      <c r="N32" s="59"/>
      <c r="O32" s="59"/>
      <c r="P32" s="59"/>
      <c r="Q32" s="69"/>
      <c r="R32" s="50"/>
    </row>
    <row r="33" s="41" customFormat="1" ht="24" customHeight="1" spans="1:18">
      <c r="A33" s="15"/>
      <c r="B33" s="13"/>
      <c r="C33" s="13"/>
      <c r="D33" s="59" t="s">
        <v>77</v>
      </c>
      <c r="E33" s="11" t="s">
        <v>78</v>
      </c>
      <c r="F33" s="59">
        <v>2</v>
      </c>
      <c r="G33" s="59" t="s">
        <v>79</v>
      </c>
      <c r="H33" s="59">
        <v>0</v>
      </c>
      <c r="I33" s="59" t="s">
        <v>79</v>
      </c>
      <c r="J33" s="59">
        <v>2</v>
      </c>
      <c r="K33" s="59"/>
      <c r="L33" s="59"/>
      <c r="M33" s="59"/>
      <c r="N33" s="59"/>
      <c r="O33" s="59"/>
      <c r="P33" s="59"/>
      <c r="Q33" s="69"/>
      <c r="R33" s="70"/>
    </row>
    <row r="34" s="41" customFormat="1" ht="30" customHeight="1" spans="1:18">
      <c r="A34" s="15"/>
      <c r="B34" s="13"/>
      <c r="C34" s="13"/>
      <c r="D34" s="11" t="s">
        <v>80</v>
      </c>
      <c r="E34" s="11" t="s">
        <v>81</v>
      </c>
      <c r="F34" s="11">
        <v>2</v>
      </c>
      <c r="G34" s="11">
        <v>36</v>
      </c>
      <c r="H34" s="11">
        <v>36</v>
      </c>
      <c r="I34" s="11">
        <v>0</v>
      </c>
      <c r="J34" s="11">
        <v>2</v>
      </c>
      <c r="K34" s="11"/>
      <c r="L34" s="11"/>
      <c r="M34" s="11"/>
      <c r="N34" s="11"/>
      <c r="O34" s="11"/>
      <c r="P34" s="11"/>
      <c r="Q34" s="11"/>
      <c r="R34" s="50"/>
    </row>
    <row r="35" s="41" customFormat="1" ht="30" customHeight="1" spans="1:18">
      <c r="A35" s="15"/>
      <c r="B35" s="13"/>
      <c r="C35" s="13"/>
      <c r="D35" s="11" t="s">
        <v>82</v>
      </c>
      <c r="E35" s="11" t="s">
        <v>83</v>
      </c>
      <c r="F35" s="11">
        <v>1</v>
      </c>
      <c r="G35" s="11">
        <v>18</v>
      </c>
      <c r="H35" s="11">
        <v>18</v>
      </c>
      <c r="I35" s="11">
        <v>0</v>
      </c>
      <c r="J35" s="11"/>
      <c r="K35" s="11"/>
      <c r="L35" s="11"/>
      <c r="M35" s="11"/>
      <c r="N35" s="11">
        <v>2</v>
      </c>
      <c r="O35" s="11"/>
      <c r="P35" s="11"/>
      <c r="Q35" s="11"/>
      <c r="R35" s="50"/>
    </row>
    <row r="36" s="41" customFormat="1" ht="30" customHeight="1" spans="1:18">
      <c r="A36" s="15"/>
      <c r="B36" s="13"/>
      <c r="C36" s="13" t="s">
        <v>84</v>
      </c>
      <c r="D36" s="11" t="s">
        <v>85</v>
      </c>
      <c r="E36" s="11" t="s">
        <v>86</v>
      </c>
      <c r="F36" s="11">
        <v>2</v>
      </c>
      <c r="G36" s="11">
        <v>36</v>
      </c>
      <c r="H36" s="11">
        <v>20</v>
      </c>
      <c r="I36" s="11">
        <v>16</v>
      </c>
      <c r="J36" s="11"/>
      <c r="K36" s="11">
        <v>2</v>
      </c>
      <c r="L36" s="11"/>
      <c r="M36" s="11"/>
      <c r="N36" s="71"/>
      <c r="O36" s="11"/>
      <c r="P36" s="11"/>
      <c r="Q36" s="11"/>
      <c r="R36" s="50"/>
    </row>
    <row r="37" s="41" customFormat="1" ht="20" customHeight="1" spans="1:18">
      <c r="A37" s="15"/>
      <c r="B37" s="49" t="s">
        <v>87</v>
      </c>
      <c r="C37" s="49"/>
      <c r="D37" s="49"/>
      <c r="E37" s="49"/>
      <c r="F37" s="15">
        <f>SUM(F6:F36)</f>
        <v>70</v>
      </c>
      <c r="G37" s="15">
        <f>I37+H37</f>
        <v>1408</v>
      </c>
      <c r="H37" s="15">
        <f>SUM(H6:H36)</f>
        <v>1134</v>
      </c>
      <c r="I37" s="15">
        <f>SUM(I6:I36)+112</f>
        <v>274</v>
      </c>
      <c r="J37" s="72">
        <f>SUM(J6:J27,J32:J36)</f>
        <v>21</v>
      </c>
      <c r="K37" s="72">
        <f>SUM(K6:K27,K32:K36)</f>
        <v>21</v>
      </c>
      <c r="L37" s="72">
        <f>SUM(L6:L27,L32:L36)</f>
        <v>11</v>
      </c>
      <c r="M37" s="72">
        <f>SUM(M6:M27,M32:M36)</f>
        <v>11</v>
      </c>
      <c r="N37" s="72">
        <f>SUM(N6:N36)</f>
        <v>5</v>
      </c>
      <c r="O37" s="72">
        <f>SUM(O6:O36)</f>
        <v>2</v>
      </c>
      <c r="P37" s="72">
        <f>SUM(P6:P36)</f>
        <v>0</v>
      </c>
      <c r="Q37" s="72">
        <f>SUM(Q6:Q36)</f>
        <v>0</v>
      </c>
      <c r="R37" s="50"/>
    </row>
    <row r="38" s="41" customFormat="1" ht="24" spans="1:18">
      <c r="A38" s="15"/>
      <c r="B38" s="16" t="s">
        <v>88</v>
      </c>
      <c r="C38" s="13" t="s">
        <v>89</v>
      </c>
      <c r="D38" s="15" t="s">
        <v>90</v>
      </c>
      <c r="E38" s="15"/>
      <c r="F38" s="15"/>
      <c r="G38" s="15"/>
      <c r="H38" s="15"/>
      <c r="I38" s="73"/>
      <c r="J38" s="74" t="s">
        <v>91</v>
      </c>
      <c r="K38" s="13"/>
      <c r="L38" s="13"/>
      <c r="M38" s="13"/>
      <c r="N38" s="13"/>
      <c r="O38" s="13"/>
      <c r="P38" s="13"/>
      <c r="Q38" s="13"/>
      <c r="R38" s="50"/>
    </row>
    <row r="39" s="41" customFormat="1" ht="48" spans="1:18">
      <c r="A39" s="15"/>
      <c r="B39" s="13"/>
      <c r="C39" s="16" t="s">
        <v>92</v>
      </c>
      <c r="D39" s="9" t="s">
        <v>93</v>
      </c>
      <c r="E39" s="15"/>
      <c r="F39" s="15"/>
      <c r="G39" s="15"/>
      <c r="H39" s="15"/>
      <c r="I39" s="73"/>
      <c r="J39" s="13"/>
      <c r="K39" s="13"/>
      <c r="L39" s="13"/>
      <c r="M39" s="13"/>
      <c r="N39" s="13"/>
      <c r="O39" s="13"/>
      <c r="P39" s="13"/>
      <c r="Q39" s="13"/>
      <c r="R39" s="50"/>
    </row>
    <row r="40" s="41" customFormat="1" ht="42" customHeight="1" spans="1:18">
      <c r="A40" s="15"/>
      <c r="B40" s="13"/>
      <c r="C40" s="50" t="s">
        <v>94</v>
      </c>
      <c r="D40" s="16" t="s">
        <v>95</v>
      </c>
      <c r="E40" s="13" t="s">
        <v>96</v>
      </c>
      <c r="F40" s="69">
        <v>2</v>
      </c>
      <c r="G40" s="69">
        <v>36</v>
      </c>
      <c r="H40" s="69">
        <v>36</v>
      </c>
      <c r="I40" s="75">
        <v>0</v>
      </c>
      <c r="J40" s="13">
        <v>2</v>
      </c>
      <c r="K40" s="76"/>
      <c r="L40" s="76"/>
      <c r="M40" s="76"/>
      <c r="N40" s="76"/>
      <c r="O40" s="76"/>
      <c r="P40" s="76"/>
      <c r="Q40" s="76"/>
      <c r="R40" s="50"/>
    </row>
    <row r="41" s="41" customFormat="1" ht="20" customHeight="1" spans="1:18">
      <c r="A41" s="15"/>
      <c r="B41" s="49" t="s">
        <v>97</v>
      </c>
      <c r="C41" s="49"/>
      <c r="D41" s="49"/>
      <c r="E41" s="49"/>
      <c r="F41" s="13">
        <v>6</v>
      </c>
      <c r="G41" s="13">
        <v>109</v>
      </c>
      <c r="H41" s="13">
        <v>76</v>
      </c>
      <c r="I41" s="77">
        <v>33</v>
      </c>
      <c r="J41" s="13">
        <v>2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50"/>
    </row>
    <row r="42" s="41" customFormat="1" ht="30" customHeight="1" spans="1:18">
      <c r="A42" s="78" t="s">
        <v>98</v>
      </c>
      <c r="B42" s="9" t="s">
        <v>99</v>
      </c>
      <c r="C42" s="79" t="s">
        <v>100</v>
      </c>
      <c r="D42" s="13" t="s">
        <v>101</v>
      </c>
      <c r="E42" s="13" t="s">
        <v>102</v>
      </c>
      <c r="F42" s="15">
        <v>1</v>
      </c>
      <c r="G42" s="15">
        <v>18</v>
      </c>
      <c r="H42" s="15">
        <v>18</v>
      </c>
      <c r="I42" s="15">
        <v>0</v>
      </c>
      <c r="J42" s="80">
        <v>3</v>
      </c>
      <c r="K42" s="80"/>
      <c r="L42" s="80"/>
      <c r="M42" s="80"/>
      <c r="N42" s="80"/>
      <c r="O42" s="80"/>
      <c r="P42" s="80"/>
      <c r="Q42" s="80"/>
      <c r="R42" s="50"/>
    </row>
    <row r="43" s="41" customFormat="1" ht="30" customHeight="1" spans="1:18">
      <c r="A43" s="78"/>
      <c r="B43" s="15"/>
      <c r="C43" s="81"/>
      <c r="D43" s="13" t="s">
        <v>103</v>
      </c>
      <c r="E43" s="13" t="s">
        <v>104</v>
      </c>
      <c r="F43" s="13">
        <v>2</v>
      </c>
      <c r="G43" s="13">
        <v>36</v>
      </c>
      <c r="H43" s="13">
        <v>36</v>
      </c>
      <c r="I43" s="13">
        <v>0</v>
      </c>
      <c r="J43" s="13">
        <v>2</v>
      </c>
      <c r="K43" s="15"/>
      <c r="L43" s="15"/>
      <c r="M43" s="15"/>
      <c r="N43" s="15"/>
      <c r="O43" s="15"/>
      <c r="P43" s="15"/>
      <c r="Q43" s="15"/>
      <c r="R43" s="50"/>
    </row>
    <row r="44" s="41" customFormat="1" ht="30" customHeight="1" spans="1:18">
      <c r="A44" s="78"/>
      <c r="B44" s="15"/>
      <c r="C44" s="81"/>
      <c r="D44" s="13" t="s">
        <v>105</v>
      </c>
      <c r="E44" s="13" t="s">
        <v>106</v>
      </c>
      <c r="F44" s="13">
        <v>3</v>
      </c>
      <c r="G44" s="13">
        <v>54</v>
      </c>
      <c r="H44" s="13">
        <v>54</v>
      </c>
      <c r="I44" s="13">
        <v>0</v>
      </c>
      <c r="J44" s="15"/>
      <c r="K44" s="15"/>
      <c r="L44" s="15">
        <v>3</v>
      </c>
      <c r="M44" s="15"/>
      <c r="N44" s="15"/>
      <c r="O44" s="15"/>
      <c r="P44" s="15"/>
      <c r="Q44" s="15"/>
      <c r="R44" s="50"/>
    </row>
    <row r="45" s="41" customFormat="1" ht="30" customHeight="1" spans="1:18">
      <c r="A45" s="78"/>
      <c r="B45" s="15"/>
      <c r="C45" s="81"/>
      <c r="D45" s="13" t="s">
        <v>107</v>
      </c>
      <c r="E45" s="13" t="s">
        <v>108</v>
      </c>
      <c r="F45" s="13">
        <v>2</v>
      </c>
      <c r="G45" s="13">
        <v>36</v>
      </c>
      <c r="H45" s="13">
        <v>36</v>
      </c>
      <c r="I45" s="13">
        <v>0</v>
      </c>
      <c r="J45" s="15"/>
      <c r="K45" s="15"/>
      <c r="L45" s="15">
        <v>2</v>
      </c>
      <c r="M45" s="15"/>
      <c r="N45" s="15"/>
      <c r="O45" s="15"/>
      <c r="P45" s="15"/>
      <c r="Q45" s="15"/>
      <c r="R45" s="50"/>
    </row>
    <row r="46" s="41" customFormat="1" ht="30" customHeight="1" spans="1:18">
      <c r="A46" s="78"/>
      <c r="B46" s="15"/>
      <c r="C46" s="81"/>
      <c r="D46" s="13" t="s">
        <v>109</v>
      </c>
      <c r="E46" s="13" t="s">
        <v>110</v>
      </c>
      <c r="F46" s="13">
        <v>2</v>
      </c>
      <c r="G46" s="13">
        <v>36</v>
      </c>
      <c r="H46" s="13">
        <v>36</v>
      </c>
      <c r="I46" s="13">
        <v>0</v>
      </c>
      <c r="J46" s="13"/>
      <c r="K46" s="13"/>
      <c r="L46" s="13"/>
      <c r="M46" s="15">
        <v>2</v>
      </c>
      <c r="N46" s="15"/>
      <c r="O46" s="15"/>
      <c r="P46" s="15"/>
      <c r="Q46" s="15"/>
      <c r="R46" s="50"/>
    </row>
    <row r="47" s="41" customFormat="1" ht="30" customHeight="1" spans="1:18">
      <c r="A47" s="78"/>
      <c r="B47" s="15"/>
      <c r="C47" s="82"/>
      <c r="D47" s="13" t="s">
        <v>111</v>
      </c>
      <c r="E47" s="13" t="s">
        <v>112</v>
      </c>
      <c r="F47" s="13">
        <v>2</v>
      </c>
      <c r="G47" s="13">
        <v>36</v>
      </c>
      <c r="H47" s="13">
        <v>36</v>
      </c>
      <c r="I47" s="13">
        <v>0</v>
      </c>
      <c r="J47" s="13"/>
      <c r="K47" s="13"/>
      <c r="L47" s="13"/>
      <c r="M47" s="13">
        <v>2</v>
      </c>
      <c r="O47" s="13"/>
      <c r="P47" s="13"/>
      <c r="Q47" s="15"/>
      <c r="R47" s="50"/>
    </row>
    <row r="48" s="41" customFormat="1" ht="20" customHeight="1" spans="1:18">
      <c r="A48" s="78"/>
      <c r="B48" s="15"/>
      <c r="C48" s="83" t="s">
        <v>113</v>
      </c>
      <c r="D48" s="83"/>
      <c r="E48" s="83"/>
      <c r="F48" s="15">
        <f>SUM(F42:F47)</f>
        <v>12</v>
      </c>
      <c r="G48" s="15">
        <f>SUM(G42:G47)</f>
        <v>216</v>
      </c>
      <c r="H48" s="15">
        <f t="shared" ref="G48:Q48" si="1">SUM(H42:H47)</f>
        <v>216</v>
      </c>
      <c r="I48" s="15">
        <f t="shared" si="1"/>
        <v>0</v>
      </c>
      <c r="J48" s="15">
        <f t="shared" si="1"/>
        <v>5</v>
      </c>
      <c r="K48" s="15">
        <f t="shared" si="1"/>
        <v>0</v>
      </c>
      <c r="L48" s="15">
        <f t="shared" si="1"/>
        <v>5</v>
      </c>
      <c r="M48" s="15">
        <f t="shared" si="1"/>
        <v>4</v>
      </c>
      <c r="N48" s="15">
        <f t="shared" si="1"/>
        <v>0</v>
      </c>
      <c r="O48" s="15">
        <f t="shared" si="1"/>
        <v>0</v>
      </c>
      <c r="P48" s="15">
        <f t="shared" si="1"/>
        <v>0</v>
      </c>
      <c r="Q48" s="15">
        <f t="shared" si="1"/>
        <v>0</v>
      </c>
      <c r="R48" s="50"/>
    </row>
    <row r="49" s="42" customFormat="1" ht="30" customHeight="1" spans="1:19">
      <c r="A49" s="78"/>
      <c r="B49" s="15"/>
      <c r="C49" s="15" t="s">
        <v>114</v>
      </c>
      <c r="D49" s="13" t="s">
        <v>115</v>
      </c>
      <c r="E49" s="13" t="s">
        <v>116</v>
      </c>
      <c r="F49" s="13" t="s">
        <v>117</v>
      </c>
      <c r="G49" s="13">
        <v>54</v>
      </c>
      <c r="H49" s="13">
        <v>27</v>
      </c>
      <c r="I49" s="13">
        <v>27</v>
      </c>
      <c r="J49" s="15"/>
      <c r="K49" s="15">
        <v>3</v>
      </c>
      <c r="L49" s="15"/>
      <c r="M49" s="15"/>
      <c r="N49" s="15"/>
      <c r="O49" s="15"/>
      <c r="P49" s="15"/>
      <c r="Q49" s="15"/>
      <c r="R49" s="46"/>
    </row>
    <row r="50" s="41" customFormat="1" ht="30" customHeight="1" spans="1:19">
      <c r="A50" s="78"/>
      <c r="B50" s="15"/>
      <c r="C50" s="15"/>
      <c r="D50" s="13" t="s">
        <v>118</v>
      </c>
      <c r="E50" s="13" t="s">
        <v>119</v>
      </c>
      <c r="F50" s="15" t="s">
        <v>120</v>
      </c>
      <c r="G50" s="15">
        <v>36</v>
      </c>
      <c r="H50" s="15">
        <v>18</v>
      </c>
      <c r="I50" s="15">
        <v>18</v>
      </c>
      <c r="J50" s="15"/>
      <c r="K50" s="15"/>
      <c r="L50" s="15">
        <v>2</v>
      </c>
      <c r="M50" s="84"/>
      <c r="N50" s="15"/>
      <c r="O50" s="15"/>
      <c r="P50" s="15"/>
      <c r="Q50" s="15"/>
      <c r="R50" s="50"/>
    </row>
    <row r="51" s="41" customFormat="1" ht="30" customHeight="1" spans="1:19">
      <c r="A51" s="78"/>
      <c r="B51" s="15"/>
      <c r="C51" s="15"/>
      <c r="D51" s="13" t="s">
        <v>121</v>
      </c>
      <c r="E51" s="13" t="s">
        <v>122</v>
      </c>
      <c r="F51" s="13" t="s">
        <v>123</v>
      </c>
      <c r="G51" s="13">
        <v>54</v>
      </c>
      <c r="H51" s="13">
        <v>36</v>
      </c>
      <c r="I51" s="13">
        <v>18</v>
      </c>
      <c r="J51" s="13"/>
      <c r="K51" s="13"/>
      <c r="L51" s="13"/>
      <c r="M51" s="13">
        <v>3</v>
      </c>
      <c r="N51" s="13"/>
      <c r="O51" s="13"/>
      <c r="P51" s="15"/>
      <c r="Q51" s="15"/>
      <c r="R51" s="50"/>
    </row>
    <row r="52" s="42" customFormat="1" ht="30" customHeight="1" spans="1:19">
      <c r="A52" s="78"/>
      <c r="B52" s="15"/>
      <c r="C52" s="15"/>
      <c r="D52" s="13" t="s">
        <v>124</v>
      </c>
      <c r="E52" s="13" t="s">
        <v>125</v>
      </c>
      <c r="F52" s="13" t="s">
        <v>120</v>
      </c>
      <c r="G52" s="13">
        <v>36</v>
      </c>
      <c r="H52" s="13">
        <v>18</v>
      </c>
      <c r="I52" s="13">
        <v>18</v>
      </c>
      <c r="J52" s="13"/>
      <c r="K52" s="13"/>
      <c r="L52" s="13"/>
      <c r="M52" s="13"/>
      <c r="N52" s="13">
        <v>2</v>
      </c>
      <c r="O52" s="13"/>
      <c r="P52" s="13"/>
      <c r="Q52" s="13"/>
      <c r="R52" s="46"/>
      <c r="S52" s="85"/>
    </row>
    <row r="53" s="41" customFormat="1" ht="30" customHeight="1" spans="1:19">
      <c r="A53" s="78"/>
      <c r="B53" s="15"/>
      <c r="C53" s="15"/>
      <c r="D53" s="13" t="s">
        <v>126</v>
      </c>
      <c r="E53" s="13" t="s">
        <v>127</v>
      </c>
      <c r="F53" s="13" t="s">
        <v>120</v>
      </c>
      <c r="G53" s="13">
        <v>36</v>
      </c>
      <c r="H53" s="13">
        <v>18</v>
      </c>
      <c r="I53" s="13">
        <v>18</v>
      </c>
      <c r="J53" s="13"/>
      <c r="K53" s="13"/>
      <c r="L53" s="13"/>
      <c r="M53" s="13"/>
      <c r="N53" s="13">
        <v>2</v>
      </c>
      <c r="O53" s="13"/>
      <c r="P53" s="13"/>
      <c r="Q53" s="13"/>
      <c r="R53" s="50"/>
    </row>
    <row r="54" s="41" customFormat="1" ht="30" customHeight="1" spans="1:19">
      <c r="A54" s="78"/>
      <c r="B54" s="15"/>
      <c r="C54" s="15"/>
      <c r="D54" s="13" t="s">
        <v>128</v>
      </c>
      <c r="E54" s="13" t="s">
        <v>129</v>
      </c>
      <c r="F54" s="13">
        <v>2</v>
      </c>
      <c r="G54" s="13">
        <v>36</v>
      </c>
      <c r="H54" s="13">
        <v>36</v>
      </c>
      <c r="I54" s="13">
        <v>0</v>
      </c>
      <c r="J54" s="13"/>
      <c r="K54" s="13"/>
      <c r="L54" s="13"/>
      <c r="M54" s="13"/>
      <c r="N54" s="13">
        <v>2</v>
      </c>
      <c r="O54" s="13"/>
      <c r="P54" s="13"/>
      <c r="Q54" s="15"/>
      <c r="R54" s="50"/>
    </row>
    <row r="55" s="41" customFormat="1" ht="30" customHeight="1" spans="1:19">
      <c r="A55" s="78"/>
      <c r="B55" s="15"/>
      <c r="C55" s="15"/>
      <c r="D55" s="13" t="s">
        <v>130</v>
      </c>
      <c r="E55" s="13" t="s">
        <v>131</v>
      </c>
      <c r="F55" s="13" t="s">
        <v>120</v>
      </c>
      <c r="G55" s="13">
        <v>36</v>
      </c>
      <c r="H55" s="13">
        <v>18</v>
      </c>
      <c r="I55" s="13">
        <v>18</v>
      </c>
      <c r="J55" s="13"/>
      <c r="K55" s="13"/>
      <c r="L55" s="13"/>
      <c r="M55" s="13"/>
      <c r="N55" s="13">
        <v>2</v>
      </c>
      <c r="O55" s="13"/>
      <c r="P55" s="13"/>
      <c r="Q55" s="13"/>
      <c r="S55" s="70"/>
    </row>
    <row r="56" s="42" customFormat="1" ht="30" customHeight="1" spans="1:19">
      <c r="A56" s="78"/>
      <c r="B56" s="15"/>
      <c r="C56" s="15"/>
      <c r="D56" s="13" t="s">
        <v>132</v>
      </c>
      <c r="E56" s="13" t="s">
        <v>133</v>
      </c>
      <c r="F56" s="13" t="s">
        <v>120</v>
      </c>
      <c r="G56" s="13">
        <v>36</v>
      </c>
      <c r="H56" s="13">
        <v>18</v>
      </c>
      <c r="I56" s="13">
        <v>18</v>
      </c>
      <c r="J56" s="13"/>
      <c r="K56" s="13"/>
      <c r="L56" s="13"/>
      <c r="M56" s="13"/>
      <c r="N56" s="13"/>
      <c r="O56" s="13">
        <v>2</v>
      </c>
      <c r="P56" s="13"/>
      <c r="Q56" s="13"/>
      <c r="R56" s="46"/>
    </row>
    <row r="57" s="42" customFormat="1" ht="30" customHeight="1" spans="1:19">
      <c r="A57" s="78"/>
      <c r="B57" s="15"/>
      <c r="C57" s="15"/>
      <c r="D57" s="13" t="s">
        <v>134</v>
      </c>
      <c r="E57" s="13" t="s">
        <v>135</v>
      </c>
      <c r="F57" s="13" t="s">
        <v>120</v>
      </c>
      <c r="G57" s="13">
        <v>36</v>
      </c>
      <c r="H57" s="13">
        <v>18</v>
      </c>
      <c r="I57" s="13">
        <v>18</v>
      </c>
      <c r="J57" s="13"/>
      <c r="K57" s="13"/>
      <c r="L57" s="13"/>
      <c r="M57" s="13"/>
      <c r="N57" s="13"/>
      <c r="O57" s="13">
        <v>2</v>
      </c>
      <c r="P57" s="13"/>
      <c r="Q57" s="13"/>
      <c r="R57" s="46"/>
    </row>
    <row r="58" s="41" customFormat="1" ht="21" customHeight="1" spans="1:19">
      <c r="A58" s="78"/>
      <c r="B58" s="15"/>
      <c r="C58" s="83" t="s">
        <v>136</v>
      </c>
      <c r="D58" s="83"/>
      <c r="E58" s="83"/>
      <c r="F58" s="15">
        <v>20</v>
      </c>
      <c r="G58" s="15">
        <f t="shared" ref="G58:N58" si="2">SUM(G49:G57)</f>
        <v>360</v>
      </c>
      <c r="H58" s="15">
        <f t="shared" si="2"/>
        <v>207</v>
      </c>
      <c r="I58" s="15">
        <f t="shared" si="2"/>
        <v>153</v>
      </c>
      <c r="J58" s="15">
        <f t="shared" si="2"/>
        <v>0</v>
      </c>
      <c r="K58" s="15">
        <f t="shared" si="2"/>
        <v>3</v>
      </c>
      <c r="L58" s="15">
        <f t="shared" si="2"/>
        <v>2</v>
      </c>
      <c r="M58" s="15">
        <f t="shared" si="2"/>
        <v>3</v>
      </c>
      <c r="N58" s="15">
        <f t="shared" si="2"/>
        <v>8</v>
      </c>
      <c r="O58" s="15">
        <f>SUM(O50:O57)</f>
        <v>4</v>
      </c>
      <c r="P58" s="15">
        <f>SUM(P49:P57)</f>
        <v>0</v>
      </c>
      <c r="Q58" s="15">
        <f>SUM(Q49:Q57)</f>
        <v>0</v>
      </c>
      <c r="R58" s="50"/>
    </row>
    <row r="59" s="41" customFormat="1" ht="22" customHeight="1" spans="1:19">
      <c r="A59" s="78"/>
      <c r="B59" s="83" t="s">
        <v>137</v>
      </c>
      <c r="C59" s="83"/>
      <c r="D59" s="83"/>
      <c r="E59" s="83"/>
      <c r="F59" s="15">
        <f t="shared" ref="F59:Q59" si="3">SUM(F58,F48)</f>
        <v>32</v>
      </c>
      <c r="G59" s="15">
        <f t="shared" si="3"/>
        <v>576</v>
      </c>
      <c r="H59" s="15">
        <f t="shared" si="3"/>
        <v>423</v>
      </c>
      <c r="I59" s="15">
        <f t="shared" si="3"/>
        <v>153</v>
      </c>
      <c r="J59" s="15">
        <f t="shared" si="3"/>
        <v>5</v>
      </c>
      <c r="K59" s="15">
        <f t="shared" si="3"/>
        <v>3</v>
      </c>
      <c r="L59" s="15">
        <f t="shared" si="3"/>
        <v>7</v>
      </c>
      <c r="M59" s="15">
        <f t="shared" si="3"/>
        <v>7</v>
      </c>
      <c r="N59" s="15">
        <f t="shared" si="3"/>
        <v>8</v>
      </c>
      <c r="O59" s="15">
        <f t="shared" si="3"/>
        <v>4</v>
      </c>
      <c r="P59" s="15">
        <f t="shared" si="3"/>
        <v>0</v>
      </c>
      <c r="Q59" s="15">
        <f t="shared" si="3"/>
        <v>0</v>
      </c>
      <c r="R59" s="50"/>
    </row>
    <row r="60" s="41" customFormat="1" ht="30" customHeight="1" spans="1:19">
      <c r="A60" s="78"/>
      <c r="B60" s="86" t="s">
        <v>138</v>
      </c>
      <c r="C60" s="86" t="s">
        <v>139</v>
      </c>
      <c r="D60" s="13" t="s">
        <v>140</v>
      </c>
      <c r="E60" s="13" t="s">
        <v>141</v>
      </c>
      <c r="F60" s="13">
        <v>1</v>
      </c>
      <c r="G60" s="13">
        <v>20</v>
      </c>
      <c r="H60" s="13">
        <v>0</v>
      </c>
      <c r="I60" s="13">
        <v>20</v>
      </c>
      <c r="J60" s="15">
        <v>2</v>
      </c>
      <c r="K60" s="15"/>
      <c r="L60" s="15"/>
      <c r="M60" s="15"/>
      <c r="N60" s="15"/>
      <c r="O60" s="15"/>
      <c r="P60" s="15"/>
      <c r="Q60" s="15"/>
      <c r="R60" s="50"/>
    </row>
    <row r="61" s="42" customFormat="1" ht="30" customHeight="1" spans="1:19">
      <c r="A61" s="78"/>
      <c r="B61" s="87"/>
      <c r="C61" s="88"/>
      <c r="D61" s="13" t="s">
        <v>142</v>
      </c>
      <c r="E61" s="79" t="s">
        <v>143</v>
      </c>
      <c r="F61" s="79" t="s">
        <v>120</v>
      </c>
      <c r="G61" s="79">
        <v>36</v>
      </c>
      <c r="H61" s="79">
        <v>18</v>
      </c>
      <c r="I61" s="79">
        <v>18</v>
      </c>
      <c r="J61" s="72"/>
      <c r="K61" s="72"/>
      <c r="L61" s="72">
        <v>2</v>
      </c>
      <c r="M61" s="72"/>
      <c r="N61" s="72"/>
      <c r="O61" s="72"/>
      <c r="P61" s="72"/>
      <c r="Q61" s="72"/>
      <c r="R61" s="89"/>
    </row>
    <row r="62" s="42" customFormat="1" ht="30" customHeight="1" spans="1:19">
      <c r="A62" s="78"/>
      <c r="B62" s="87"/>
      <c r="C62" s="88"/>
      <c r="D62" s="13" t="s">
        <v>144</v>
      </c>
      <c r="E62" s="13" t="s">
        <v>145</v>
      </c>
      <c r="F62" s="15" t="s">
        <v>120</v>
      </c>
      <c r="G62" s="13">
        <v>36</v>
      </c>
      <c r="H62" s="13">
        <v>18</v>
      </c>
      <c r="I62" s="13">
        <v>18</v>
      </c>
      <c r="J62" s="15"/>
      <c r="K62" s="15"/>
      <c r="L62" s="15">
        <v>2</v>
      </c>
      <c r="M62" s="15"/>
      <c r="N62" s="84"/>
      <c r="O62" s="15"/>
      <c r="P62" s="15"/>
      <c r="Q62" s="15"/>
      <c r="R62" s="50"/>
    </row>
    <row r="63" s="42" customFormat="1" ht="30" customHeight="1" spans="1:19">
      <c r="A63" s="78"/>
      <c r="B63" s="87"/>
      <c r="C63" s="88"/>
      <c r="D63" s="13" t="s">
        <v>146</v>
      </c>
      <c r="E63" s="13" t="s">
        <v>147</v>
      </c>
      <c r="F63" s="13" t="s">
        <v>120</v>
      </c>
      <c r="G63" s="13">
        <v>36</v>
      </c>
      <c r="H63" s="13">
        <v>18</v>
      </c>
      <c r="I63" s="13">
        <v>18</v>
      </c>
      <c r="J63" s="15"/>
      <c r="K63" s="15"/>
      <c r="L63" s="15"/>
      <c r="M63" s="15">
        <v>2</v>
      </c>
      <c r="N63" s="84"/>
      <c r="O63" s="15"/>
      <c r="P63" s="15"/>
      <c r="Q63" s="15"/>
      <c r="R63" s="46"/>
    </row>
    <row r="64" s="41" customFormat="1" ht="30" customHeight="1" spans="1:19">
      <c r="A64" s="78"/>
      <c r="B64" s="87"/>
      <c r="C64" s="88"/>
      <c r="D64" s="13" t="s">
        <v>148</v>
      </c>
      <c r="E64" s="13" t="s">
        <v>149</v>
      </c>
      <c r="F64" s="13">
        <v>2</v>
      </c>
      <c r="G64" s="13">
        <v>36</v>
      </c>
      <c r="H64" s="13">
        <v>18</v>
      </c>
      <c r="I64" s="13">
        <v>18</v>
      </c>
      <c r="J64" s="13"/>
      <c r="K64" s="13"/>
      <c r="L64" s="13"/>
      <c r="M64" s="13"/>
      <c r="N64" s="13">
        <v>2</v>
      </c>
      <c r="O64" s="15"/>
      <c r="P64" s="15"/>
      <c r="Q64" s="15"/>
    </row>
    <row r="65" s="42" customFormat="1" ht="30" customHeight="1" spans="1:18">
      <c r="A65" s="78"/>
      <c r="B65" s="87"/>
      <c r="C65" s="88"/>
      <c r="D65" s="13" t="s">
        <v>150</v>
      </c>
      <c r="E65" s="13" t="s">
        <v>151</v>
      </c>
      <c r="F65" s="13" t="s">
        <v>120</v>
      </c>
      <c r="G65" s="13">
        <v>36</v>
      </c>
      <c r="H65" s="13">
        <v>18</v>
      </c>
      <c r="I65" s="13">
        <v>18</v>
      </c>
      <c r="J65" s="15"/>
      <c r="K65" s="15"/>
      <c r="L65" s="15"/>
      <c r="M65" s="15"/>
      <c r="N65" s="15">
        <v>2</v>
      </c>
      <c r="O65" s="90"/>
      <c r="P65" s="15"/>
      <c r="Q65" s="15"/>
      <c r="R65" s="46"/>
    </row>
    <row r="66" s="42" customFormat="1" ht="30" customHeight="1" spans="1:18">
      <c r="A66" s="78"/>
      <c r="B66" s="87"/>
      <c r="C66" s="88"/>
      <c r="D66" s="13" t="s">
        <v>152</v>
      </c>
      <c r="E66" s="13" t="s">
        <v>153</v>
      </c>
      <c r="F66" s="13" t="s">
        <v>120</v>
      </c>
      <c r="G66" s="13">
        <v>36</v>
      </c>
      <c r="H66" s="13">
        <v>18</v>
      </c>
      <c r="I66" s="13">
        <v>18</v>
      </c>
      <c r="J66" s="13"/>
      <c r="K66" s="13"/>
      <c r="L66" s="13"/>
      <c r="M66" s="13"/>
      <c r="N66" s="90"/>
      <c r="O66" s="13">
        <v>2</v>
      </c>
      <c r="P66" s="15"/>
      <c r="Q66" s="15"/>
      <c r="R66" s="46"/>
    </row>
    <row r="67" s="42" customFormat="1" ht="30" customHeight="1" spans="1:18">
      <c r="A67" s="78"/>
      <c r="B67" s="87"/>
      <c r="C67" s="88"/>
      <c r="D67" s="13" t="s">
        <v>154</v>
      </c>
      <c r="E67" s="13" t="s">
        <v>155</v>
      </c>
      <c r="F67" s="13" t="s">
        <v>120</v>
      </c>
      <c r="G67" s="13">
        <v>36</v>
      </c>
      <c r="H67" s="13">
        <v>18</v>
      </c>
      <c r="I67" s="13">
        <v>18</v>
      </c>
      <c r="J67" s="15"/>
      <c r="K67" s="15"/>
      <c r="L67" s="90"/>
      <c r="M67" s="15">
        <v>2</v>
      </c>
      <c r="N67" s="84"/>
      <c r="O67" s="15"/>
      <c r="P67" s="15"/>
      <c r="Q67" s="15"/>
      <c r="R67" s="50"/>
    </row>
    <row r="68" s="42" customFormat="1" ht="30" customHeight="1" spans="1:18">
      <c r="A68" s="78"/>
      <c r="B68" s="87"/>
      <c r="C68" s="88"/>
      <c r="D68" s="13" t="s">
        <v>156</v>
      </c>
      <c r="E68" s="13" t="s">
        <v>157</v>
      </c>
      <c r="F68" s="15" t="s">
        <v>120</v>
      </c>
      <c r="G68" s="15">
        <v>36</v>
      </c>
      <c r="H68" s="15">
        <v>18</v>
      </c>
      <c r="I68" s="15">
        <v>18</v>
      </c>
      <c r="J68" s="15"/>
      <c r="K68" s="15"/>
      <c r="L68" s="15"/>
      <c r="M68" s="15"/>
      <c r="N68" s="15">
        <v>2</v>
      </c>
      <c r="O68" s="15"/>
      <c r="P68" s="15"/>
      <c r="Q68" s="15"/>
      <c r="R68" s="46"/>
    </row>
    <row r="69" s="42" customFormat="1" ht="30" customHeight="1" spans="1:18">
      <c r="A69" s="78"/>
      <c r="B69" s="87"/>
      <c r="C69" s="88"/>
      <c r="D69" s="13" t="s">
        <v>158</v>
      </c>
      <c r="E69" s="13" t="s">
        <v>159</v>
      </c>
      <c r="F69" s="13">
        <v>2</v>
      </c>
      <c r="G69" s="13">
        <v>36</v>
      </c>
      <c r="H69" s="13">
        <v>36</v>
      </c>
      <c r="I69" s="13">
        <v>0</v>
      </c>
      <c r="J69" s="13"/>
      <c r="K69" s="13"/>
      <c r="L69" s="13"/>
      <c r="M69" s="13"/>
      <c r="N69" s="13">
        <v>2</v>
      </c>
      <c r="O69" s="13"/>
      <c r="P69" s="13"/>
      <c r="Q69" s="13"/>
      <c r="R69" s="46"/>
    </row>
    <row r="70" s="42" customFormat="1" ht="30" customHeight="1" spans="1:18">
      <c r="A70" s="78"/>
      <c r="B70" s="87"/>
      <c r="C70" s="88"/>
      <c r="D70" s="13" t="s">
        <v>160</v>
      </c>
      <c r="E70" s="13" t="s">
        <v>161</v>
      </c>
      <c r="F70" s="13" t="s">
        <v>120</v>
      </c>
      <c r="G70" s="13">
        <v>36</v>
      </c>
      <c r="H70" s="13">
        <v>18</v>
      </c>
      <c r="I70" s="13">
        <v>18</v>
      </c>
      <c r="J70" s="13"/>
      <c r="K70" s="13"/>
      <c r="L70" s="13"/>
      <c r="M70" s="13"/>
      <c r="N70" s="13"/>
      <c r="O70" s="13">
        <v>2</v>
      </c>
      <c r="P70" s="13"/>
      <c r="Q70" s="15"/>
      <c r="R70" s="46"/>
    </row>
    <row r="71" s="42" customFormat="1" ht="30" customHeight="1" spans="1:18">
      <c r="A71" s="78"/>
      <c r="B71" s="87"/>
      <c r="C71" s="88"/>
      <c r="D71" s="13" t="s">
        <v>162</v>
      </c>
      <c r="E71" s="13" t="s">
        <v>163</v>
      </c>
      <c r="F71" s="15" t="s">
        <v>120</v>
      </c>
      <c r="G71" s="13">
        <v>36</v>
      </c>
      <c r="H71" s="13">
        <v>18</v>
      </c>
      <c r="I71" s="13">
        <v>18</v>
      </c>
      <c r="J71" s="15"/>
      <c r="K71" s="15"/>
      <c r="L71" s="15"/>
      <c r="M71" s="15">
        <v>2</v>
      </c>
      <c r="N71" s="15"/>
      <c r="O71" s="15"/>
      <c r="P71" s="15"/>
      <c r="Q71" s="15"/>
      <c r="R71" s="46"/>
    </row>
    <row r="72" s="42" customFormat="1" ht="30" customHeight="1" spans="1:18">
      <c r="A72" s="78"/>
      <c r="B72" s="87"/>
      <c r="C72" s="88"/>
      <c r="D72" s="13" t="s">
        <v>164</v>
      </c>
      <c r="E72" s="13" t="s">
        <v>165</v>
      </c>
      <c r="F72" s="15" t="s">
        <v>120</v>
      </c>
      <c r="G72" s="13">
        <v>36</v>
      </c>
      <c r="H72" s="13">
        <v>18</v>
      </c>
      <c r="I72" s="13">
        <v>18</v>
      </c>
      <c r="J72" s="15"/>
      <c r="K72" s="15"/>
      <c r="L72" s="15"/>
      <c r="M72" s="15"/>
      <c r="N72" s="15">
        <v>2</v>
      </c>
      <c r="O72" s="15"/>
      <c r="P72" s="15"/>
      <c r="Q72" s="15"/>
      <c r="R72" s="46"/>
    </row>
    <row r="73" s="42" customFormat="1" ht="30" customHeight="1" spans="1:18">
      <c r="A73" s="78"/>
      <c r="B73" s="87"/>
      <c r="C73" s="88"/>
      <c r="D73" s="13" t="s">
        <v>166</v>
      </c>
      <c r="E73" s="13" t="s">
        <v>167</v>
      </c>
      <c r="F73" s="15" t="s">
        <v>120</v>
      </c>
      <c r="G73" s="15">
        <v>36</v>
      </c>
      <c r="H73" s="15">
        <v>18</v>
      </c>
      <c r="I73" s="15">
        <v>18</v>
      </c>
      <c r="J73" s="15"/>
      <c r="K73" s="15"/>
      <c r="L73" s="15"/>
      <c r="M73" s="15"/>
      <c r="N73" s="15"/>
      <c r="O73" s="15">
        <v>3</v>
      </c>
      <c r="P73" s="15"/>
      <c r="Q73" s="15"/>
      <c r="R73" s="46"/>
    </row>
    <row r="74" s="41" customFormat="1" ht="20" customHeight="1" spans="1:18">
      <c r="A74" s="78"/>
      <c r="B74" s="91" t="s">
        <v>168</v>
      </c>
      <c r="C74" s="92"/>
      <c r="D74" s="92"/>
      <c r="E74" s="93"/>
      <c r="F74" s="15">
        <v>12</v>
      </c>
      <c r="G74" s="15">
        <v>217</v>
      </c>
      <c r="H74" s="15">
        <v>112</v>
      </c>
      <c r="I74" s="15">
        <f>G74-H74</f>
        <v>105</v>
      </c>
      <c r="J74" s="15">
        <f>SUM(J60:J73)</f>
        <v>2</v>
      </c>
      <c r="K74" s="15">
        <f t="shared" ref="K74:Q74" si="4">SUM(K60:K73)</f>
        <v>0</v>
      </c>
      <c r="L74" s="15">
        <f t="shared" si="4"/>
        <v>4</v>
      </c>
      <c r="M74" s="15">
        <f t="shared" si="4"/>
        <v>6</v>
      </c>
      <c r="N74" s="15">
        <f t="shared" si="4"/>
        <v>10</v>
      </c>
      <c r="O74" s="15">
        <f t="shared" si="4"/>
        <v>7</v>
      </c>
      <c r="P74" s="15">
        <f t="shared" si="4"/>
        <v>0</v>
      </c>
      <c r="Q74" s="15">
        <f t="shared" si="4"/>
        <v>0</v>
      </c>
      <c r="R74" s="50"/>
    </row>
    <row r="75" s="41" customFormat="1" ht="30" customHeight="1" spans="1:18">
      <c r="A75" s="94" t="s">
        <v>169</v>
      </c>
      <c r="B75" s="95" t="s">
        <v>170</v>
      </c>
      <c r="C75" s="96"/>
      <c r="D75" s="13" t="s">
        <v>171</v>
      </c>
      <c r="E75" s="13" t="s">
        <v>172</v>
      </c>
      <c r="F75" s="13">
        <v>1</v>
      </c>
      <c r="G75" s="15">
        <v>20</v>
      </c>
      <c r="H75" s="15">
        <v>0</v>
      </c>
      <c r="I75" s="15">
        <v>20</v>
      </c>
      <c r="J75" s="15">
        <v>2</v>
      </c>
      <c r="K75" s="15"/>
      <c r="L75" s="15"/>
      <c r="M75" s="15"/>
      <c r="N75" s="15"/>
      <c r="O75" s="15"/>
      <c r="P75" s="15"/>
      <c r="Q75" s="15"/>
      <c r="R75" s="50"/>
    </row>
    <row r="76" s="41" customFormat="1" ht="30" customHeight="1" spans="1:18">
      <c r="A76" s="81"/>
      <c r="B76" s="97"/>
      <c r="C76" s="98"/>
      <c r="D76" s="13" t="s">
        <v>173</v>
      </c>
      <c r="E76" s="13" t="s">
        <v>174</v>
      </c>
      <c r="F76" s="13">
        <v>1</v>
      </c>
      <c r="G76" s="13">
        <v>20</v>
      </c>
      <c r="H76" s="13">
        <v>0</v>
      </c>
      <c r="I76" s="13">
        <v>20</v>
      </c>
      <c r="J76" s="13"/>
      <c r="K76" s="13"/>
      <c r="L76" s="13">
        <v>2</v>
      </c>
      <c r="M76" s="15"/>
      <c r="N76" s="15"/>
      <c r="O76" s="15"/>
      <c r="P76" s="15"/>
      <c r="Q76" s="15"/>
      <c r="R76" s="50"/>
    </row>
    <row r="77" s="41" customFormat="1" ht="30" customHeight="1" spans="1:18">
      <c r="A77" s="81"/>
      <c r="B77" s="97"/>
      <c r="C77" s="98"/>
      <c r="D77" s="13" t="s">
        <v>175</v>
      </c>
      <c r="E77" s="13" t="s">
        <v>176</v>
      </c>
      <c r="F77" s="13">
        <v>2</v>
      </c>
      <c r="G77" s="13">
        <v>40</v>
      </c>
      <c r="H77" s="13">
        <v>0</v>
      </c>
      <c r="I77" s="13">
        <v>40</v>
      </c>
      <c r="J77" s="13"/>
      <c r="K77" s="13"/>
      <c r="L77" s="13">
        <v>3</v>
      </c>
      <c r="M77" s="15"/>
      <c r="N77" s="15"/>
      <c r="O77" s="15"/>
      <c r="P77" s="15"/>
      <c r="Q77" s="15"/>
      <c r="R77" s="50"/>
    </row>
    <row r="78" s="41" customFormat="1" ht="30" customHeight="1" spans="1:18">
      <c r="A78" s="81"/>
      <c r="B78" s="97"/>
      <c r="C78" s="98"/>
      <c r="D78" s="13" t="s">
        <v>177</v>
      </c>
      <c r="E78" s="13" t="s">
        <v>178</v>
      </c>
      <c r="F78" s="13">
        <v>1</v>
      </c>
      <c r="G78" s="15">
        <v>20</v>
      </c>
      <c r="H78" s="15">
        <v>0</v>
      </c>
      <c r="I78" s="15">
        <v>20</v>
      </c>
      <c r="J78" s="84"/>
      <c r="K78" s="84"/>
      <c r="L78" s="13">
        <v>3</v>
      </c>
      <c r="M78" s="15"/>
      <c r="N78" s="15"/>
      <c r="O78" s="15"/>
      <c r="P78" s="15"/>
      <c r="Q78" s="15"/>
      <c r="R78" s="50"/>
    </row>
    <row r="79" s="41" customFormat="1" ht="30" customHeight="1" spans="1:18">
      <c r="A79" s="81"/>
      <c r="B79" s="97"/>
      <c r="C79" s="98"/>
      <c r="D79" s="13" t="s">
        <v>179</v>
      </c>
      <c r="E79" s="13" t="s">
        <v>180</v>
      </c>
      <c r="F79" s="13">
        <v>1</v>
      </c>
      <c r="G79" s="15">
        <v>20</v>
      </c>
      <c r="H79" s="15">
        <v>0</v>
      </c>
      <c r="I79" s="15">
        <v>20</v>
      </c>
      <c r="J79" s="15"/>
      <c r="K79" s="15"/>
      <c r="L79" s="15">
        <v>3</v>
      </c>
      <c r="M79" s="15"/>
      <c r="N79" s="15"/>
      <c r="O79" s="15"/>
      <c r="P79" s="15"/>
      <c r="Q79" s="15"/>
      <c r="R79" s="50"/>
    </row>
    <row r="80" s="42" customFormat="1" ht="30" customHeight="1" spans="1:18">
      <c r="A80" s="81"/>
      <c r="B80" s="97"/>
      <c r="C80" s="98"/>
      <c r="D80" s="13" t="s">
        <v>181</v>
      </c>
      <c r="E80" s="13" t="s">
        <v>182</v>
      </c>
      <c r="F80" s="13">
        <v>1</v>
      </c>
      <c r="G80" s="15">
        <v>20</v>
      </c>
      <c r="H80" s="15">
        <v>0</v>
      </c>
      <c r="I80" s="15">
        <v>20</v>
      </c>
      <c r="J80" s="15"/>
      <c r="K80" s="15"/>
      <c r="L80" s="15"/>
      <c r="M80" s="15">
        <v>3</v>
      </c>
      <c r="N80" s="15"/>
      <c r="O80" s="15"/>
      <c r="P80" s="15"/>
      <c r="Q80" s="15"/>
      <c r="R80" s="46"/>
    </row>
    <row r="81" s="41" customFormat="1" ht="30" customHeight="1" spans="1:19">
      <c r="A81" s="81"/>
      <c r="B81" s="97"/>
      <c r="C81" s="98"/>
      <c r="D81" s="13" t="s">
        <v>183</v>
      </c>
      <c r="E81" s="13" t="s">
        <v>184</v>
      </c>
      <c r="F81" s="13">
        <v>2</v>
      </c>
      <c r="G81" s="15">
        <v>40</v>
      </c>
      <c r="H81" s="15">
        <v>0</v>
      </c>
      <c r="I81" s="15">
        <v>40</v>
      </c>
      <c r="J81" s="15"/>
      <c r="K81" s="15"/>
      <c r="L81" s="15"/>
      <c r="M81" s="15">
        <v>3</v>
      </c>
      <c r="N81" s="15"/>
      <c r="O81" s="15"/>
      <c r="P81" s="15"/>
      <c r="Q81" s="15"/>
      <c r="R81" s="50"/>
    </row>
    <row r="82" s="41" customFormat="1" ht="30" customHeight="1" spans="1:19">
      <c r="A82" s="81"/>
      <c r="B82" s="97"/>
      <c r="C82" s="98"/>
      <c r="D82" s="13" t="s">
        <v>185</v>
      </c>
      <c r="E82" s="13" t="s">
        <v>186</v>
      </c>
      <c r="F82" s="13">
        <v>1</v>
      </c>
      <c r="G82" s="15">
        <v>20</v>
      </c>
      <c r="H82" s="15">
        <v>0</v>
      </c>
      <c r="I82" s="15">
        <v>20</v>
      </c>
      <c r="J82" s="84"/>
      <c r="K82" s="84"/>
      <c r="L82" s="84"/>
      <c r="M82" s="15">
        <v>3</v>
      </c>
      <c r="N82" s="84"/>
      <c r="O82" s="15"/>
      <c r="P82" s="15"/>
      <c r="Q82" s="15"/>
      <c r="R82" s="50"/>
    </row>
    <row r="83" s="41" customFormat="1" ht="30" customHeight="1" spans="1:19">
      <c r="A83" s="81"/>
      <c r="B83" s="97"/>
      <c r="C83" s="98"/>
      <c r="D83" s="13" t="s">
        <v>187</v>
      </c>
      <c r="E83" s="13" t="s">
        <v>188</v>
      </c>
      <c r="F83" s="13">
        <v>1</v>
      </c>
      <c r="G83" s="13">
        <v>20</v>
      </c>
      <c r="H83" s="13">
        <v>0</v>
      </c>
      <c r="I83" s="13">
        <v>20</v>
      </c>
      <c r="J83" s="13"/>
      <c r="K83" s="13"/>
      <c r="L83" s="13"/>
      <c r="M83" s="13"/>
      <c r="N83" s="13">
        <v>3</v>
      </c>
      <c r="O83" s="13"/>
      <c r="P83" s="13"/>
      <c r="Q83" s="15"/>
      <c r="R83" s="50"/>
      <c r="S83" s="85"/>
    </row>
    <row r="84" s="41" customFormat="1" ht="30" customHeight="1" spans="1:19">
      <c r="A84" s="81"/>
      <c r="B84" s="97"/>
      <c r="C84" s="98"/>
      <c r="D84" s="13" t="s">
        <v>189</v>
      </c>
      <c r="E84" s="13" t="s">
        <v>190</v>
      </c>
      <c r="F84" s="13">
        <v>2</v>
      </c>
      <c r="G84" s="13">
        <v>40</v>
      </c>
      <c r="H84" s="13">
        <v>0</v>
      </c>
      <c r="I84" s="13">
        <v>40</v>
      </c>
      <c r="J84" s="13"/>
      <c r="K84" s="13"/>
      <c r="L84" s="13"/>
      <c r="M84" s="13"/>
      <c r="N84" s="13">
        <v>2</v>
      </c>
      <c r="O84" s="84"/>
      <c r="P84" s="13"/>
      <c r="Q84" s="84"/>
      <c r="R84" s="50"/>
    </row>
    <row r="85" s="41" customFormat="1" ht="30" customHeight="1" spans="1:19">
      <c r="A85" s="81"/>
      <c r="B85" s="97"/>
      <c r="C85" s="98"/>
      <c r="D85" s="13" t="s">
        <v>191</v>
      </c>
      <c r="E85" s="13" t="s">
        <v>192</v>
      </c>
      <c r="F85" s="13">
        <v>2</v>
      </c>
      <c r="G85" s="13">
        <v>40</v>
      </c>
      <c r="H85" s="13">
        <v>0</v>
      </c>
      <c r="I85" s="13">
        <v>40</v>
      </c>
      <c r="J85" s="13"/>
      <c r="K85" s="13"/>
      <c r="L85" s="13"/>
      <c r="M85" s="13"/>
      <c r="N85" s="13"/>
      <c r="O85" s="13">
        <v>3</v>
      </c>
      <c r="P85" s="13"/>
      <c r="Q85" s="15"/>
      <c r="R85" s="50"/>
    </row>
    <row r="86" s="42" customFormat="1" ht="30" customHeight="1" spans="1:19">
      <c r="A86" s="81"/>
      <c r="B86" s="97"/>
      <c r="C86" s="98"/>
      <c r="D86" s="13" t="s">
        <v>193</v>
      </c>
      <c r="E86" s="13" t="s">
        <v>194</v>
      </c>
      <c r="F86" s="13">
        <v>2</v>
      </c>
      <c r="G86" s="13">
        <v>40</v>
      </c>
      <c r="H86" s="13">
        <v>0</v>
      </c>
      <c r="I86" s="13">
        <f>G86</f>
        <v>40</v>
      </c>
      <c r="J86" s="13"/>
      <c r="K86" s="13"/>
      <c r="L86" s="13"/>
      <c r="M86" s="13"/>
      <c r="N86" s="13"/>
      <c r="O86" s="13">
        <v>3</v>
      </c>
      <c r="P86" s="13"/>
      <c r="Q86" s="13"/>
      <c r="R86" s="46"/>
      <c r="S86" s="85" t="s">
        <v>195</v>
      </c>
    </row>
    <row r="87" s="41" customFormat="1" ht="30" customHeight="1" spans="1:19">
      <c r="A87" s="81"/>
      <c r="B87" s="97"/>
      <c r="C87" s="98"/>
      <c r="D87" s="13" t="s">
        <v>196</v>
      </c>
      <c r="E87" s="11" t="s">
        <v>197</v>
      </c>
      <c r="F87" s="11">
        <v>2</v>
      </c>
      <c r="G87" s="11">
        <v>40</v>
      </c>
      <c r="H87" s="11">
        <v>0</v>
      </c>
      <c r="I87" s="11">
        <v>40</v>
      </c>
      <c r="J87" s="11"/>
      <c r="K87" s="11"/>
      <c r="L87" s="11"/>
      <c r="M87" s="11"/>
      <c r="N87" s="11"/>
      <c r="O87" s="11">
        <v>3</v>
      </c>
      <c r="P87" s="11"/>
      <c r="Q87" s="11"/>
      <c r="R87" s="50"/>
    </row>
    <row r="88" s="41" customFormat="1" ht="30" customHeight="1" spans="1:19">
      <c r="A88" s="81"/>
      <c r="B88" s="97"/>
      <c r="C88" s="98"/>
      <c r="D88" s="11" t="s">
        <v>198</v>
      </c>
      <c r="E88" s="11" t="s">
        <v>199</v>
      </c>
      <c r="F88" s="11">
        <v>1</v>
      </c>
      <c r="G88" s="11">
        <v>20</v>
      </c>
      <c r="H88" s="11">
        <v>0</v>
      </c>
      <c r="I88" s="11">
        <v>20</v>
      </c>
      <c r="J88" s="11"/>
      <c r="K88" s="11"/>
      <c r="L88" s="11"/>
      <c r="M88" s="11" t="s">
        <v>200</v>
      </c>
      <c r="N88" s="11"/>
      <c r="P88" s="11"/>
      <c r="Q88" s="11"/>
      <c r="R88" s="50"/>
    </row>
    <row r="89" s="41" customFormat="1" ht="30" customHeight="1" spans="1:19">
      <c r="A89" s="81"/>
      <c r="B89" s="97"/>
      <c r="C89" s="98"/>
      <c r="D89" s="11" t="s">
        <v>201</v>
      </c>
      <c r="E89" s="13" t="s">
        <v>202</v>
      </c>
      <c r="F89" s="13">
        <v>1</v>
      </c>
      <c r="G89" s="13">
        <v>20</v>
      </c>
      <c r="H89" s="13">
        <v>0</v>
      </c>
      <c r="I89" s="13">
        <v>20</v>
      </c>
      <c r="J89" s="11"/>
      <c r="K89" s="11"/>
      <c r="L89" s="11"/>
      <c r="M89" s="11"/>
      <c r="N89" s="11"/>
      <c r="O89" s="11" t="s">
        <v>200</v>
      </c>
      <c r="Q89" s="11"/>
      <c r="R89" s="70"/>
      <c r="S89" s="85" t="s">
        <v>195</v>
      </c>
    </row>
    <row r="90" s="42" customFormat="1" ht="30" customHeight="1" spans="1:19">
      <c r="A90" s="81"/>
      <c r="B90" s="97"/>
      <c r="C90" s="98"/>
      <c r="D90" s="13" t="s">
        <v>203</v>
      </c>
      <c r="E90" s="13" t="s">
        <v>204</v>
      </c>
      <c r="F90" s="13">
        <v>3</v>
      </c>
      <c r="G90" s="13" t="s">
        <v>205</v>
      </c>
      <c r="H90" s="15">
        <v>0</v>
      </c>
      <c r="I90" s="13" t="s">
        <v>205</v>
      </c>
      <c r="J90" s="13"/>
      <c r="K90" s="13"/>
      <c r="L90" s="13"/>
      <c r="M90" s="13"/>
      <c r="N90" s="13"/>
      <c r="O90" s="13"/>
      <c r="P90" s="84" t="s">
        <v>205</v>
      </c>
      <c r="Q90" s="15"/>
      <c r="R90" s="46"/>
    </row>
    <row r="91" s="41" customFormat="1" ht="30" customHeight="1" spans="1:19">
      <c r="A91" s="81"/>
      <c r="B91" s="97"/>
      <c r="C91" s="98"/>
      <c r="D91" s="13" t="s">
        <v>206</v>
      </c>
      <c r="E91" s="15" t="s">
        <v>207</v>
      </c>
      <c r="F91" s="15">
        <v>12</v>
      </c>
      <c r="G91" s="13" t="s">
        <v>208</v>
      </c>
      <c r="H91" s="13">
        <v>0</v>
      </c>
      <c r="I91" s="13" t="s">
        <v>208</v>
      </c>
      <c r="J91" s="15"/>
      <c r="K91" s="15"/>
      <c r="L91" s="15"/>
      <c r="M91" s="15"/>
      <c r="N91" s="15"/>
      <c r="O91" s="15"/>
      <c r="P91" s="15" t="s">
        <v>209</v>
      </c>
      <c r="Q91" s="15" t="s">
        <v>209</v>
      </c>
      <c r="R91" s="50"/>
    </row>
    <row r="92" s="43" customFormat="1" ht="20" customHeight="1" spans="1:19">
      <c r="A92" s="99"/>
      <c r="B92" s="100" t="s">
        <v>210</v>
      </c>
      <c r="C92" s="101"/>
      <c r="D92" s="101"/>
      <c r="E92" s="102"/>
      <c r="F92" s="83">
        <f>SUM(F75:F91)</f>
        <v>36</v>
      </c>
      <c r="G92" s="83">
        <v>720</v>
      </c>
      <c r="H92" s="83">
        <f t="shared" ref="F92:O92" si="5">SUM(H76:H91)</f>
        <v>0</v>
      </c>
      <c r="I92" s="83">
        <v>720</v>
      </c>
      <c r="J92" s="83">
        <f t="shared" si="5"/>
        <v>0</v>
      </c>
      <c r="K92" s="83">
        <f t="shared" si="5"/>
        <v>0</v>
      </c>
      <c r="L92" s="83">
        <f t="shared" si="5"/>
        <v>11</v>
      </c>
      <c r="M92" s="83">
        <v>10</v>
      </c>
      <c r="N92" s="83">
        <f t="shared" si="5"/>
        <v>5</v>
      </c>
      <c r="O92" s="83">
        <v>10</v>
      </c>
      <c r="P92" s="83">
        <v>9</v>
      </c>
      <c r="Q92" s="83">
        <v>6</v>
      </c>
      <c r="R92" s="103"/>
    </row>
    <row r="93" s="41" customFormat="1" ht="114" customHeight="1" spans="1:19">
      <c r="A93" s="104" t="s">
        <v>211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50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8:E48"/>
    <mergeCell ref="C58:E58"/>
    <mergeCell ref="B59:E59"/>
    <mergeCell ref="B74:E74"/>
    <mergeCell ref="B92:E92"/>
    <mergeCell ref="A93:Q93"/>
    <mergeCell ref="A6:A41"/>
    <mergeCell ref="A42:A74"/>
    <mergeCell ref="A75:A92"/>
    <mergeCell ref="B6:B36"/>
    <mergeCell ref="B38:B40"/>
    <mergeCell ref="B42:B58"/>
    <mergeCell ref="B60:B73"/>
    <mergeCell ref="C6:C12"/>
    <mergeCell ref="C13:C16"/>
    <mergeCell ref="C17:C20"/>
    <mergeCell ref="C21:C27"/>
    <mergeCell ref="C28:C35"/>
    <mergeCell ref="C42:C47"/>
    <mergeCell ref="C49:C57"/>
    <mergeCell ref="C60:C73"/>
    <mergeCell ref="D3:D5"/>
    <mergeCell ref="E3:E5"/>
    <mergeCell ref="F4:F5"/>
    <mergeCell ref="G4:G5"/>
    <mergeCell ref="H4:H5"/>
    <mergeCell ref="I4:I5"/>
    <mergeCell ref="A3:C5"/>
    <mergeCell ref="J38:Q39"/>
    <mergeCell ref="B75:C91"/>
    <mergeCell ref="J28:M31"/>
  </mergeCell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opLeftCell="A6" workbookViewId="0">
      <selection activeCell="D20" sqref="D20"/>
    </sheetView>
  </sheetViews>
  <sheetFormatPr defaultColWidth="9" defaultRowHeight="14"/>
  <cols>
    <col min="1" max="1" width="9.37272727272727" customWidth="1"/>
    <col min="2" max="2" width="13.2363636363636" customWidth="1"/>
    <col min="3" max="3" width="7.89090909090909" customWidth="1"/>
    <col min="4" max="4" width="7.26363636363636" customWidth="1"/>
    <col min="5" max="12" width="6.5" customWidth="1"/>
  </cols>
  <sheetData>
    <row r="1" s="25" customFormat="1" ht="20" customHeight="1" spans="1:12">
      <c r="A1" s="27" t="s">
        <v>212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ht="21" spans="1:12">
      <c r="A2" s="28" t="s">
        <v>213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="26" customFormat="1" ht="15" customHeight="1" spans="1:12">
      <c r="A3" s="29" t="s">
        <v>214</v>
      </c>
      <c r="B3" s="30" t="s">
        <v>215</v>
      </c>
      <c r="C3" s="31" t="s">
        <v>216</v>
      </c>
      <c r="D3" s="31" t="s">
        <v>217</v>
      </c>
      <c r="E3" s="32" t="s">
        <v>218</v>
      </c>
      <c r="F3" s="32"/>
      <c r="G3" s="32"/>
      <c r="H3" s="32"/>
      <c r="I3" s="32"/>
      <c r="J3" s="32"/>
      <c r="K3" s="32"/>
      <c r="L3" s="32"/>
    </row>
    <row r="4" s="26" customFormat="1" ht="12" spans="1:12">
      <c r="A4" s="33"/>
      <c r="B4" s="34"/>
      <c r="C4" s="31"/>
      <c r="D4" s="31"/>
      <c r="E4" s="32" t="s">
        <v>219</v>
      </c>
      <c r="F4" s="32" t="s">
        <v>220</v>
      </c>
      <c r="G4" s="32" t="s">
        <v>221</v>
      </c>
      <c r="H4" s="32" t="s">
        <v>222</v>
      </c>
      <c r="I4" s="32" t="s">
        <v>223</v>
      </c>
      <c r="J4" s="32" t="s">
        <v>224</v>
      </c>
      <c r="K4" s="32" t="s">
        <v>225</v>
      </c>
      <c r="L4" s="32" t="s">
        <v>226</v>
      </c>
    </row>
    <row r="5" s="26" customFormat="1" ht="20" customHeight="1" spans="1:12">
      <c r="A5" s="9" t="s">
        <v>227</v>
      </c>
      <c r="B5" s="17" t="s">
        <v>228</v>
      </c>
      <c r="C5" s="35">
        <f>SUM([1]附表一!F6:F12)</f>
        <v>23</v>
      </c>
      <c r="D5" s="35">
        <f>SUM([1]附表一!G6:G12)</f>
        <v>414</v>
      </c>
      <c r="E5" s="36">
        <v>7</v>
      </c>
      <c r="F5" s="36">
        <v>8</v>
      </c>
      <c r="G5" s="36">
        <v>2</v>
      </c>
      <c r="H5" s="36">
        <v>3</v>
      </c>
      <c r="I5" s="36">
        <v>3</v>
      </c>
      <c r="J5" s="36">
        <v>0</v>
      </c>
      <c r="K5" s="36">
        <v>0</v>
      </c>
      <c r="L5" s="36">
        <v>0</v>
      </c>
    </row>
    <row r="6" s="26" customFormat="1" ht="20" customHeight="1" spans="1:12">
      <c r="A6" s="15"/>
      <c r="B6" s="37" t="s">
        <v>229</v>
      </c>
      <c r="C6" s="38">
        <f>SUM(附表一!F13:F16)</f>
        <v>12</v>
      </c>
      <c r="D6" s="38">
        <f>SUM(附表一!G13:G16)</f>
        <v>216</v>
      </c>
      <c r="E6" s="38">
        <v>3</v>
      </c>
      <c r="F6" s="38">
        <v>3</v>
      </c>
      <c r="G6" s="38">
        <v>3</v>
      </c>
      <c r="H6" s="38">
        <v>3</v>
      </c>
      <c r="I6" s="38">
        <v>0</v>
      </c>
      <c r="J6" s="38">
        <v>0</v>
      </c>
      <c r="K6" s="38">
        <v>0</v>
      </c>
      <c r="L6" s="38">
        <v>0</v>
      </c>
    </row>
    <row r="7" s="26" customFormat="1" ht="20" customHeight="1" spans="1:12">
      <c r="A7" s="15"/>
      <c r="B7" s="37" t="s">
        <v>41</v>
      </c>
      <c r="C7" s="38">
        <f>SUM(附表一!F17:F20)</f>
        <v>4</v>
      </c>
      <c r="D7" s="38">
        <f>SUM(附表一!G17:G20)</f>
        <v>144</v>
      </c>
      <c r="E7" s="38">
        <v>1</v>
      </c>
      <c r="F7" s="38">
        <v>1</v>
      </c>
      <c r="G7" s="38">
        <v>1</v>
      </c>
      <c r="H7" s="38">
        <v>1</v>
      </c>
      <c r="I7" s="38">
        <v>0</v>
      </c>
      <c r="J7" s="38">
        <v>0</v>
      </c>
      <c r="K7" s="38">
        <v>0</v>
      </c>
      <c r="L7" s="38">
        <v>0</v>
      </c>
    </row>
    <row r="8" s="26" customFormat="1" ht="20" customHeight="1" spans="1:12">
      <c r="A8" s="15"/>
      <c r="B8" s="37" t="s">
        <v>230</v>
      </c>
      <c r="C8" s="38">
        <f>SUM(附表一!F21:F27)</f>
        <v>18</v>
      </c>
      <c r="D8" s="38">
        <f>SUM(附表一!G21:G27)</f>
        <v>324</v>
      </c>
      <c r="E8" s="38">
        <v>3</v>
      </c>
      <c r="F8" s="38">
        <v>6</v>
      </c>
      <c r="G8" s="38">
        <v>4</v>
      </c>
      <c r="H8" s="38">
        <v>3</v>
      </c>
      <c r="I8" s="38">
        <v>0</v>
      </c>
      <c r="J8" s="38">
        <v>2</v>
      </c>
      <c r="K8" s="38">
        <v>0</v>
      </c>
      <c r="L8" s="38">
        <v>0</v>
      </c>
    </row>
    <row r="9" s="26" customFormat="1" ht="20" customHeight="1" spans="1:12">
      <c r="A9" s="15"/>
      <c r="B9" s="37" t="s">
        <v>231</v>
      </c>
      <c r="C9" s="38">
        <f>SUM(附表一!F28:F35)</f>
        <v>11</v>
      </c>
      <c r="D9" s="38">
        <v>274</v>
      </c>
      <c r="E9" s="38">
        <v>7</v>
      </c>
      <c r="F9" s="38">
        <v>1</v>
      </c>
      <c r="G9" s="38">
        <v>1</v>
      </c>
      <c r="H9" s="38">
        <v>1</v>
      </c>
      <c r="I9" s="38">
        <v>1</v>
      </c>
      <c r="J9" s="38">
        <v>0</v>
      </c>
      <c r="K9" s="38">
        <v>0</v>
      </c>
      <c r="L9" s="38">
        <v>0</v>
      </c>
    </row>
    <row r="10" s="26" customFormat="1" ht="20" customHeight="1" spans="1:12">
      <c r="A10" s="15"/>
      <c r="B10" s="37" t="s">
        <v>232</v>
      </c>
      <c r="C10" s="38">
        <v>2</v>
      </c>
      <c r="D10" s="38">
        <v>36</v>
      </c>
      <c r="E10" s="38">
        <v>0</v>
      </c>
      <c r="F10" s="38">
        <v>2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</row>
    <row r="11" s="26" customFormat="1" ht="20" customHeight="1" spans="1:12">
      <c r="A11" s="15"/>
      <c r="B11" s="17" t="s">
        <v>233</v>
      </c>
      <c r="C11" s="15">
        <v>6</v>
      </c>
      <c r="D11" s="15">
        <v>109</v>
      </c>
      <c r="E11" s="39">
        <v>2</v>
      </c>
      <c r="F11" s="39">
        <v>0</v>
      </c>
      <c r="G11" s="39">
        <v>1</v>
      </c>
      <c r="H11" s="39">
        <v>1</v>
      </c>
      <c r="I11" s="39">
        <v>0</v>
      </c>
      <c r="J11" s="39">
        <v>2</v>
      </c>
      <c r="K11" s="15">
        <v>0</v>
      </c>
      <c r="L11" s="15">
        <v>0</v>
      </c>
    </row>
    <row r="12" s="26" customFormat="1" ht="20" customHeight="1" spans="1:12">
      <c r="A12" s="36" t="s">
        <v>234</v>
      </c>
      <c r="B12" s="9" t="s">
        <v>235</v>
      </c>
      <c r="C12" s="15">
        <f>[2]附表一!F47</f>
        <v>12</v>
      </c>
      <c r="D12" s="15">
        <f>[2]附表一!G47</f>
        <v>216</v>
      </c>
      <c r="E12" s="15">
        <v>1</v>
      </c>
      <c r="F12" s="15">
        <v>3</v>
      </c>
      <c r="G12" s="15">
        <v>2</v>
      </c>
      <c r="H12" s="15">
        <v>0</v>
      </c>
      <c r="I12" s="15">
        <v>4</v>
      </c>
      <c r="J12" s="15">
        <v>2</v>
      </c>
      <c r="K12" s="15">
        <v>0</v>
      </c>
      <c r="L12" s="15">
        <v>0</v>
      </c>
    </row>
    <row r="13" s="26" customFormat="1" ht="20" customHeight="1" spans="1:12">
      <c r="A13" s="36"/>
      <c r="B13" s="15" t="s">
        <v>114</v>
      </c>
      <c r="C13" s="15">
        <f>[2]附表一!F57</f>
        <v>20</v>
      </c>
      <c r="D13" s="15">
        <f>[2]附表一!G57</f>
        <v>360</v>
      </c>
      <c r="E13" s="15">
        <v>2</v>
      </c>
      <c r="F13" s="15">
        <v>0</v>
      </c>
      <c r="G13" s="15">
        <v>5</v>
      </c>
      <c r="H13" s="15">
        <v>7</v>
      </c>
      <c r="I13" s="15">
        <v>4</v>
      </c>
      <c r="J13" s="15">
        <v>2</v>
      </c>
      <c r="K13" s="15">
        <v>0</v>
      </c>
      <c r="L13" s="15">
        <v>0</v>
      </c>
    </row>
    <row r="14" s="26" customFormat="1" ht="20" customHeight="1" spans="1:12">
      <c r="A14" s="36"/>
      <c r="B14" s="9" t="s">
        <v>139</v>
      </c>
      <c r="C14" s="15">
        <v>12</v>
      </c>
      <c r="D14" s="15">
        <f>附表一!G74</f>
        <v>217</v>
      </c>
      <c r="E14" s="15">
        <v>1</v>
      </c>
      <c r="F14" s="15">
        <v>0</v>
      </c>
      <c r="G14" s="15">
        <v>2</v>
      </c>
      <c r="H14" s="15">
        <v>2</v>
      </c>
      <c r="I14" s="15">
        <v>5</v>
      </c>
      <c r="J14" s="15">
        <v>2</v>
      </c>
      <c r="K14" s="15">
        <v>0</v>
      </c>
      <c r="L14" s="15">
        <v>0</v>
      </c>
    </row>
    <row r="15" ht="22" customHeight="1" spans="1:12">
      <c r="A15" s="36"/>
      <c r="B15" s="9" t="s">
        <v>169</v>
      </c>
      <c r="C15" s="15">
        <f>[2]附表一!F91</f>
        <v>36</v>
      </c>
      <c r="D15" s="15">
        <f>[2]附表一!G91</f>
        <v>720</v>
      </c>
      <c r="E15" s="15">
        <v>1</v>
      </c>
      <c r="F15" s="15">
        <v>0</v>
      </c>
      <c r="G15" s="15">
        <v>5</v>
      </c>
      <c r="H15" s="15">
        <v>5</v>
      </c>
      <c r="I15" s="15">
        <v>3</v>
      </c>
      <c r="J15" s="15">
        <v>7</v>
      </c>
      <c r="K15" s="15">
        <v>9</v>
      </c>
      <c r="L15" s="15">
        <f>[2]附表一!Q91</f>
        <v>6</v>
      </c>
    </row>
    <row r="16" ht="17" customHeight="1" spans="1:12">
      <c r="A16" s="15" t="s">
        <v>236</v>
      </c>
      <c r="B16" s="15"/>
      <c r="C16" s="40">
        <f t="shared" ref="C16:L16" si="0">SUM(C5:C15)</f>
        <v>156</v>
      </c>
      <c r="D16" s="40">
        <f t="shared" si="0"/>
        <v>3030</v>
      </c>
      <c r="E16" s="40">
        <f t="shared" si="0"/>
        <v>28</v>
      </c>
      <c r="F16" s="40">
        <f t="shared" si="0"/>
        <v>24</v>
      </c>
      <c r="G16" s="40">
        <f t="shared" si="0"/>
        <v>26</v>
      </c>
      <c r="H16" s="40">
        <f t="shared" si="0"/>
        <v>26</v>
      </c>
      <c r="I16" s="40">
        <f t="shared" si="0"/>
        <v>20</v>
      </c>
      <c r="J16" s="40">
        <f t="shared" si="0"/>
        <v>17</v>
      </c>
      <c r="K16" s="40">
        <v>9</v>
      </c>
      <c r="L16" s="40">
        <f t="shared" si="0"/>
        <v>6</v>
      </c>
    </row>
    <row r="17" ht="31" customHeight="1" spans="1:12">
      <c r="A17" s="32" t="s">
        <v>237</v>
      </c>
      <c r="B17" s="32"/>
      <c r="C17" s="9" t="s">
        <v>238</v>
      </c>
      <c r="D17" s="15"/>
      <c r="E17" s="15"/>
      <c r="F17" s="15"/>
      <c r="G17" s="15"/>
      <c r="H17" s="15"/>
      <c r="I17" s="15"/>
      <c r="J17" s="15"/>
      <c r="K17" s="15"/>
      <c r="L17" s="15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zoomScale="115" zoomScaleNormal="115" topLeftCell="A26" workbookViewId="0">
      <selection activeCell="E36" sqref="E36"/>
    </sheetView>
  </sheetViews>
  <sheetFormatPr defaultColWidth="8.71818181818182" defaultRowHeight="14"/>
  <cols>
    <col min="1" max="1" width="8.69090909090909" style="3" customWidth="1"/>
    <col min="2" max="2" width="11.3818181818182" style="3" customWidth="1"/>
    <col min="3" max="3" width="20.3909090909091" style="3" customWidth="1"/>
    <col min="4" max="4" width="10.9" style="3" customWidth="1"/>
    <col min="5" max="5" width="17.1" style="3" customWidth="1"/>
    <col min="6" max="6" width="16.3727272727273" style="3" customWidth="1"/>
    <col min="7" max="16384" width="8.71818181818182" style="3"/>
  </cols>
  <sheetData>
    <row r="1" s="1" customFormat="1" ht="22" customHeight="1" spans="1:17">
      <c r="A1" s="4" t="s">
        <v>239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spans="1:17">
      <c r="A2" s="5" t="s">
        <v>240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40" customHeight="1" spans="1:17">
      <c r="A3" s="7" t="s">
        <v>241</v>
      </c>
      <c r="B3" s="7" t="s">
        <v>242</v>
      </c>
      <c r="C3" s="7" t="s">
        <v>243</v>
      </c>
      <c r="D3" s="7" t="s">
        <v>244</v>
      </c>
      <c r="E3" s="7" t="s">
        <v>245</v>
      </c>
      <c r="F3" s="7" t="s">
        <v>246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247</v>
      </c>
      <c r="B4" s="10" t="s">
        <v>248</v>
      </c>
      <c r="C4" s="11" t="s">
        <v>42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44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46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48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9" t="s">
        <v>77</v>
      </c>
      <c r="D8" s="13">
        <v>2</v>
      </c>
      <c r="E8" s="13" t="s">
        <v>249</v>
      </c>
      <c r="F8" s="14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9" t="s">
        <v>169</v>
      </c>
      <c r="C9" s="13" t="s">
        <v>171</v>
      </c>
      <c r="D9" s="13">
        <v>1</v>
      </c>
      <c r="E9" s="15">
        <v>20</v>
      </c>
      <c r="F9" s="14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9"/>
      <c r="C10" s="16" t="s">
        <v>250</v>
      </c>
      <c r="D10" s="13">
        <v>1</v>
      </c>
      <c r="E10" s="13">
        <v>20</v>
      </c>
      <c r="F10" s="14">
        <v>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9"/>
      <c r="C11" s="13" t="s">
        <v>175</v>
      </c>
      <c r="D11" s="13">
        <v>2</v>
      </c>
      <c r="E11" s="13">
        <v>40</v>
      </c>
      <c r="F11" s="14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9"/>
      <c r="C12" s="13" t="s">
        <v>177</v>
      </c>
      <c r="D12" s="13">
        <v>1</v>
      </c>
      <c r="E12" s="15">
        <v>20</v>
      </c>
      <c r="F12" s="14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9"/>
      <c r="C13" s="13" t="s">
        <v>179</v>
      </c>
      <c r="D13" s="13">
        <v>1</v>
      </c>
      <c r="E13" s="15">
        <v>20</v>
      </c>
      <c r="F13" s="14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9"/>
      <c r="C14" s="13" t="s">
        <v>181</v>
      </c>
      <c r="D14" s="13">
        <v>1</v>
      </c>
      <c r="E14" s="15">
        <v>20</v>
      </c>
      <c r="F14" s="14">
        <v>4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9"/>
      <c r="C15" s="13" t="s">
        <v>183</v>
      </c>
      <c r="D15" s="13">
        <v>2</v>
      </c>
      <c r="E15" s="15">
        <v>40</v>
      </c>
      <c r="F15" s="14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9"/>
      <c r="C16" s="13" t="s">
        <v>185</v>
      </c>
      <c r="D16" s="13">
        <v>1</v>
      </c>
      <c r="E16" s="15">
        <v>20</v>
      </c>
      <c r="F16" s="14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9"/>
      <c r="C17" s="13" t="s">
        <v>187</v>
      </c>
      <c r="D17" s="13">
        <v>1</v>
      </c>
      <c r="E17" s="13">
        <v>20</v>
      </c>
      <c r="F17" s="14">
        <v>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9"/>
      <c r="C18" s="13" t="s">
        <v>189</v>
      </c>
      <c r="D18" s="13">
        <v>2</v>
      </c>
      <c r="E18" s="13">
        <v>40</v>
      </c>
      <c r="F18" s="14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9"/>
      <c r="C19" s="13" t="s">
        <v>191</v>
      </c>
      <c r="D19" s="13">
        <v>2</v>
      </c>
      <c r="E19" s="13">
        <v>40</v>
      </c>
      <c r="F19" s="14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9"/>
      <c r="C20" s="13" t="s">
        <v>251</v>
      </c>
      <c r="D20" s="13">
        <v>2</v>
      </c>
      <c r="E20" s="13">
        <v>40</v>
      </c>
      <c r="F20" s="14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9"/>
      <c r="C21" s="13" t="s">
        <v>196</v>
      </c>
      <c r="D21" s="11">
        <v>2</v>
      </c>
      <c r="E21" s="11">
        <v>40</v>
      </c>
      <c r="F21" s="14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9"/>
      <c r="C22" s="11" t="s">
        <v>198</v>
      </c>
      <c r="D22" s="11">
        <v>1</v>
      </c>
      <c r="E22" s="11">
        <v>20</v>
      </c>
      <c r="F22" s="14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9"/>
      <c r="C23" s="11" t="s">
        <v>201</v>
      </c>
      <c r="D23" s="13">
        <v>1</v>
      </c>
      <c r="E23" s="13">
        <v>20</v>
      </c>
      <c r="F23" s="14">
        <v>7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9"/>
      <c r="C24" s="13" t="s">
        <v>203</v>
      </c>
      <c r="D24" s="13">
        <v>3</v>
      </c>
      <c r="E24" s="16" t="s">
        <v>252</v>
      </c>
      <c r="F24" s="14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9"/>
      <c r="C25" s="13" t="s">
        <v>206</v>
      </c>
      <c r="D25" s="15">
        <v>12</v>
      </c>
      <c r="E25" s="13" t="s">
        <v>208</v>
      </c>
      <c r="F25" s="14">
        <v>8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9" t="s">
        <v>253</v>
      </c>
      <c r="C26" s="17" t="s">
        <v>254</v>
      </c>
      <c r="D26" s="15">
        <v>1.5</v>
      </c>
      <c r="E26" s="15">
        <v>27</v>
      </c>
      <c r="F26" s="13">
        <v>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5"/>
      <c r="C27" s="13" t="s">
        <v>118</v>
      </c>
      <c r="D27" s="15">
        <v>1</v>
      </c>
      <c r="E27" s="15">
        <v>18</v>
      </c>
      <c r="F27" s="13">
        <v>3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5"/>
      <c r="C28" s="18" t="s">
        <v>255</v>
      </c>
      <c r="D28" s="15">
        <v>1</v>
      </c>
      <c r="E28" s="15">
        <v>18</v>
      </c>
      <c r="F28" s="13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15"/>
      <c r="C29" s="18" t="s">
        <v>256</v>
      </c>
      <c r="D29" s="15">
        <v>1</v>
      </c>
      <c r="E29" s="15">
        <v>18</v>
      </c>
      <c r="F29" s="13">
        <v>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5"/>
      <c r="C30" s="17" t="s">
        <v>257</v>
      </c>
      <c r="D30" s="15">
        <v>1</v>
      </c>
      <c r="E30" s="15">
        <v>18</v>
      </c>
      <c r="F30" s="13">
        <v>5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15"/>
      <c r="C31" s="13" t="s">
        <v>130</v>
      </c>
      <c r="D31" s="15">
        <v>1</v>
      </c>
      <c r="E31" s="15">
        <v>18</v>
      </c>
      <c r="F31" s="13">
        <v>5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5"/>
      <c r="C32" s="13" t="s">
        <v>258</v>
      </c>
      <c r="D32" s="15">
        <v>1</v>
      </c>
      <c r="E32" s="15">
        <v>18</v>
      </c>
      <c r="F32" s="13">
        <v>6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20" customHeight="1" spans="1:17">
      <c r="A33" s="9"/>
      <c r="B33" s="15"/>
      <c r="C33" s="13" t="s">
        <v>132</v>
      </c>
      <c r="D33" s="15">
        <v>1</v>
      </c>
      <c r="E33" s="15">
        <v>18</v>
      </c>
      <c r="F33" s="13">
        <v>6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9"/>
      <c r="B34" s="9" t="s">
        <v>259</v>
      </c>
      <c r="C34" s="16" t="s">
        <v>260</v>
      </c>
      <c r="D34" s="15">
        <v>1</v>
      </c>
      <c r="E34" s="15">
        <v>20</v>
      </c>
      <c r="F34" s="13">
        <v>1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9"/>
      <c r="C35" s="13" t="s">
        <v>160</v>
      </c>
      <c r="D35" s="15">
        <v>1</v>
      </c>
      <c r="E35" s="13">
        <v>18</v>
      </c>
      <c r="F35" s="13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19" t="s">
        <v>261</v>
      </c>
      <c r="B36" s="20"/>
      <c r="C36" s="21"/>
      <c r="D36" s="15">
        <f>SUM(D4:D35)</f>
        <v>52.5</v>
      </c>
      <c r="E36" s="15">
        <f>SUM(E4:E23)+SUM(E26:E35)+15*20+112</f>
        <v>1151</v>
      </c>
      <c r="F36" s="1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9" t="s">
        <v>262</v>
      </c>
      <c r="B37" s="15"/>
      <c r="C37" s="15"/>
      <c r="D37" s="22">
        <f>D36/156</f>
        <v>0.336538461538462</v>
      </c>
      <c r="E37" s="22"/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4" customHeight="1" spans="1:17">
      <c r="A38" s="23" t="s">
        <v>263</v>
      </c>
      <c r="B38" s="24"/>
      <c r="C38" s="24"/>
      <c r="D38" s="24"/>
      <c r="E38" s="24"/>
      <c r="F38" s="24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1">
    <mergeCell ref="A1:Q1"/>
    <mergeCell ref="A2:F2"/>
    <mergeCell ref="A36:C36"/>
    <mergeCell ref="A37:C37"/>
    <mergeCell ref="D37:F37"/>
    <mergeCell ref="A38:F38"/>
    <mergeCell ref="A4:A35"/>
    <mergeCell ref="B4:B8"/>
    <mergeCell ref="B9:B25"/>
    <mergeCell ref="B26:B33"/>
    <mergeCell ref="B34:B35"/>
  </mergeCells>
  <conditionalFormatting sqref="C30">
    <cfRule type="duplicateValues" dxfId="0" priority="1"/>
  </conditionalFormatting>
  <conditionalFormatting sqref="C2:C8 C36:C1048576 C26">
    <cfRule type="duplicateValues" dxfId="0" priority="2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2026-07-31T07:23:22Z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CF73F6F0CB7747C6A6A2103C4B81560C_13</vt:lpwstr>
  </property>
  <property fmtid="{D5CDD505-2E9C-101B-9397-08002B2CF9AE}" pid="4" name="CalculationRule">
    <vt:i4>0</vt:i4>
  </property>
</Properties>
</file>